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4520" windowHeight="12975"/>
  </bookViews>
  <sheets>
    <sheet name="Krycí list" sheetId="1" r:id="rId1"/>
    <sheet name="VN+ON" sheetId="4" r:id="rId2"/>
    <sheet name="Rekapitulace" sheetId="2" r:id="rId3"/>
    <sheet name="Položky" sheetId="3" r:id="rId4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Rekapitulace!$G$26</definedName>
    <definedName name="Dodavka0">Položky!#REF!</definedName>
    <definedName name="HSV">Rekapitulace!$E$26</definedName>
    <definedName name="HSV0">Položky!#REF!</definedName>
    <definedName name="HZS">Rekapitulace!$I$26</definedName>
    <definedName name="HZS0">Položky!#REF!</definedName>
    <definedName name="JKSO">'Krycí list'!$F$4</definedName>
    <definedName name="MJ">'Krycí list'!$G$4</definedName>
    <definedName name="Mont">Rekapitulace!$H$26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3">Položky!$1:$6</definedName>
    <definedName name="_xlnm.Print_Titles" localSheetId="2">Rekapitulace!$1:$6</definedName>
    <definedName name="_xlnm.Print_Titles" localSheetId="1">'VN+ON'!$1:$6</definedName>
    <definedName name="Objednatel">'Krycí list'!$C$8</definedName>
    <definedName name="_xlnm.Print_Area" localSheetId="0">'Krycí list'!$A$1:$G$45</definedName>
    <definedName name="_xlnm.Print_Area" localSheetId="3">Položky!$A$1:$H$434</definedName>
    <definedName name="_xlnm.Print_Area" localSheetId="2">Rekapitulace!$A$1:$I$27</definedName>
    <definedName name="PocetMJ">'Krycí list'!$G$7</definedName>
    <definedName name="Poznamka">'Krycí list'!$B$37</definedName>
    <definedName name="Projektant">'Krycí list'!$C$7</definedName>
    <definedName name="PSV">Rekapitulace!$F$26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3" hidden="1">0</definedName>
    <definedName name="solver_num" localSheetId="3" hidden="1">0</definedName>
    <definedName name="solver_opt" localSheetId="3" hidden="1">Položky!#REF!</definedName>
    <definedName name="solver_typ" localSheetId="3" hidden="1">1</definedName>
    <definedName name="solver_val" localSheetId="3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E23" i="2" l="1"/>
  <c r="F23" i="2"/>
  <c r="E24" i="2"/>
  <c r="F24" i="2"/>
  <c r="E25" i="2"/>
  <c r="F25" i="2"/>
  <c r="G23" i="2"/>
  <c r="G24" i="2"/>
  <c r="G25" i="2"/>
  <c r="I23" i="2"/>
  <c r="I24" i="2"/>
  <c r="I25" i="2"/>
  <c r="B25" i="2"/>
  <c r="B24" i="2"/>
  <c r="B23" i="2"/>
  <c r="E19" i="2"/>
  <c r="G19" i="2"/>
  <c r="H19" i="2"/>
  <c r="I19" i="2"/>
  <c r="B19" i="2"/>
  <c r="G433" i="3"/>
  <c r="G432" i="3"/>
  <c r="G431" i="3"/>
  <c r="G430" i="3"/>
  <c r="G429" i="3"/>
  <c r="G428" i="3"/>
  <c r="G427" i="3"/>
  <c r="G426" i="3"/>
  <c r="G425" i="3"/>
  <c r="G424" i="3"/>
  <c r="G423" i="3"/>
  <c r="G422" i="3"/>
  <c r="G421" i="3"/>
  <c r="G420" i="3"/>
  <c r="G419" i="3"/>
  <c r="G418" i="3"/>
  <c r="G417" i="3"/>
  <c r="G416" i="3"/>
  <c r="G415" i="3"/>
  <c r="G414" i="3"/>
  <c r="G413" i="3"/>
  <c r="G412" i="3"/>
  <c r="G411" i="3"/>
  <c r="G410" i="3"/>
  <c r="G409" i="3"/>
  <c r="G408" i="3"/>
  <c r="G407" i="3"/>
  <c r="G406" i="3"/>
  <c r="G405" i="3"/>
  <c r="G404" i="3"/>
  <c r="G403" i="3"/>
  <c r="G402" i="3"/>
  <c r="G401" i="3"/>
  <c r="G400" i="3"/>
  <c r="G399" i="3"/>
  <c r="G398" i="3"/>
  <c r="G397" i="3"/>
  <c r="G396" i="3"/>
  <c r="G395" i="3"/>
  <c r="G394" i="3"/>
  <c r="G434" i="3" s="1"/>
  <c r="H25" i="2" s="1"/>
  <c r="G327" i="3"/>
  <c r="G326" i="3"/>
  <c r="G325" i="3"/>
  <c r="G324" i="3"/>
  <c r="G323" i="3"/>
  <c r="G322" i="3"/>
  <c r="G321" i="3"/>
  <c r="G320" i="3"/>
  <c r="G319" i="3"/>
  <c r="G318" i="3"/>
  <c r="G317" i="3"/>
  <c r="G316" i="3"/>
  <c r="G313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279" i="3"/>
  <c r="G328" i="3" l="1"/>
  <c r="H23" i="2" s="1"/>
  <c r="G390" i="3"/>
  <c r="G389" i="3"/>
  <c r="G388" i="3"/>
  <c r="G387" i="3"/>
  <c r="G386" i="3"/>
  <c r="G385" i="3"/>
  <c r="G384" i="3"/>
  <c r="G383" i="3"/>
  <c r="G382" i="3"/>
  <c r="G381" i="3"/>
  <c r="G380" i="3"/>
  <c r="G379" i="3"/>
  <c r="G378" i="3"/>
  <c r="G377" i="3"/>
  <c r="G376" i="3"/>
  <c r="G375" i="3"/>
  <c r="G374" i="3"/>
  <c r="G373" i="3"/>
  <c r="G372" i="3"/>
  <c r="G371" i="3"/>
  <c r="G370" i="3"/>
  <c r="G369" i="3"/>
  <c r="G368" i="3"/>
  <c r="G367" i="3"/>
  <c r="G366" i="3"/>
  <c r="G365" i="3"/>
  <c r="G364" i="3"/>
  <c r="G363" i="3"/>
  <c r="G362" i="3"/>
  <c r="G361" i="3"/>
  <c r="G360" i="3"/>
  <c r="G359" i="3"/>
  <c r="G358" i="3"/>
  <c r="G357" i="3"/>
  <c r="G356" i="3"/>
  <c r="G355" i="3"/>
  <c r="G354" i="3"/>
  <c r="G353" i="3"/>
  <c r="G352" i="3"/>
  <c r="G351" i="3"/>
  <c r="G350" i="3"/>
  <c r="G349" i="3"/>
  <c r="G348" i="3"/>
  <c r="G347" i="3"/>
  <c r="G346" i="3"/>
  <c r="G345" i="3"/>
  <c r="G344" i="3"/>
  <c r="G343" i="3"/>
  <c r="G342" i="3"/>
  <c r="G341" i="3"/>
  <c r="G340" i="3"/>
  <c r="G339" i="3"/>
  <c r="G338" i="3"/>
  <c r="G337" i="3"/>
  <c r="G336" i="3"/>
  <c r="G335" i="3"/>
  <c r="G334" i="3"/>
  <c r="G333" i="3"/>
  <c r="G332" i="3"/>
  <c r="G331" i="3"/>
  <c r="C434" i="3"/>
  <c r="C391" i="3"/>
  <c r="C328" i="3"/>
  <c r="C250" i="3"/>
  <c r="G249" i="3"/>
  <c r="G248" i="3"/>
  <c r="G247" i="3"/>
  <c r="G246" i="3"/>
  <c r="G245" i="3"/>
  <c r="G244" i="3"/>
  <c r="G243" i="3"/>
  <c r="G242" i="3"/>
  <c r="G241" i="3"/>
  <c r="G240" i="3"/>
  <c r="D15" i="1"/>
  <c r="D14" i="1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0" i="4"/>
  <c r="G48" i="4"/>
  <c r="G45" i="4"/>
  <c r="G41" i="4"/>
  <c r="G37" i="4"/>
  <c r="G33" i="4"/>
  <c r="G28" i="4"/>
  <c r="G24" i="4"/>
  <c r="G20" i="4"/>
  <c r="G17" i="4"/>
  <c r="G14" i="4"/>
  <c r="G12" i="4"/>
  <c r="G11" i="4"/>
  <c r="G250" i="3" l="1"/>
  <c r="F19" i="2" s="1"/>
  <c r="G391" i="3"/>
  <c r="H24" i="2" s="1"/>
  <c r="G8" i="4"/>
  <c r="G14" i="1" s="1"/>
  <c r="G30" i="4"/>
  <c r="G80" i="4" l="1"/>
  <c r="G15" i="1"/>
  <c r="G22" i="1" s="1"/>
  <c r="BE274" i="3"/>
  <c r="BD274" i="3"/>
  <c r="BC274" i="3"/>
  <c r="BA274" i="3"/>
  <c r="G274" i="3"/>
  <c r="BB274" i="3" s="1"/>
  <c r="BE272" i="3"/>
  <c r="BE276" i="3" s="1"/>
  <c r="I22" i="2" s="1"/>
  <c r="BD272" i="3"/>
  <c r="BC272" i="3"/>
  <c r="BC276" i="3" s="1"/>
  <c r="G22" i="2" s="1"/>
  <c r="BA272" i="3"/>
  <c r="G272" i="3"/>
  <c r="BB272" i="3" s="1"/>
  <c r="B22" i="2"/>
  <c r="A22" i="2"/>
  <c r="BD276" i="3"/>
  <c r="H22" i="2" s="1"/>
  <c r="BA276" i="3"/>
  <c r="E22" i="2" s="1"/>
  <c r="C276" i="3"/>
  <c r="BE269" i="3"/>
  <c r="BD269" i="3"/>
  <c r="BC269" i="3"/>
  <c r="BA269" i="3"/>
  <c r="G269" i="3"/>
  <c r="BB269" i="3" s="1"/>
  <c r="BE267" i="3"/>
  <c r="BD267" i="3"/>
  <c r="BC267" i="3"/>
  <c r="BA267" i="3"/>
  <c r="G267" i="3"/>
  <c r="BB267" i="3" s="1"/>
  <c r="BE265" i="3"/>
  <c r="BD265" i="3"/>
  <c r="BC265" i="3"/>
  <c r="BA265" i="3"/>
  <c r="G265" i="3"/>
  <c r="BB265" i="3" s="1"/>
  <c r="BE263" i="3"/>
  <c r="BD263" i="3"/>
  <c r="BC263" i="3"/>
  <c r="BA263" i="3"/>
  <c r="G263" i="3"/>
  <c r="BB263" i="3" s="1"/>
  <c r="BE261" i="3"/>
  <c r="BD261" i="3"/>
  <c r="BC261" i="3"/>
  <c r="BA261" i="3"/>
  <c r="G261" i="3"/>
  <c r="BB261" i="3" s="1"/>
  <c r="BE259" i="3"/>
  <c r="BD259" i="3"/>
  <c r="BC259" i="3"/>
  <c r="BA259" i="3"/>
  <c r="G259" i="3"/>
  <c r="BB259" i="3" s="1"/>
  <c r="BE257" i="3"/>
  <c r="BD257" i="3"/>
  <c r="BD270" i="3" s="1"/>
  <c r="H21" i="2" s="1"/>
  <c r="BC257" i="3"/>
  <c r="BA257" i="3"/>
  <c r="BA270" i="3" s="1"/>
  <c r="E21" i="2" s="1"/>
  <c r="G257" i="3"/>
  <c r="B21" i="2"/>
  <c r="A21" i="2"/>
  <c r="BE270" i="3"/>
  <c r="I21" i="2" s="1"/>
  <c r="C270" i="3"/>
  <c r="BE254" i="3"/>
  <c r="BD254" i="3"/>
  <c r="BC254" i="3"/>
  <c r="BA254" i="3"/>
  <c r="G254" i="3"/>
  <c r="BB254" i="3" s="1"/>
  <c r="BE252" i="3"/>
  <c r="BD252" i="3"/>
  <c r="BC252" i="3"/>
  <c r="BA252" i="3"/>
  <c r="G252" i="3"/>
  <c r="B20" i="2"/>
  <c r="A20" i="2"/>
  <c r="BA255" i="3"/>
  <c r="E20" i="2" s="1"/>
  <c r="C255" i="3"/>
  <c r="BE236" i="3"/>
  <c r="BD236" i="3"/>
  <c r="BC236" i="3"/>
  <c r="BA236" i="3"/>
  <c r="G236" i="3"/>
  <c r="BB236" i="3" s="1"/>
  <c r="BE234" i="3"/>
  <c r="BD234" i="3"/>
  <c r="BC234" i="3"/>
  <c r="BA234" i="3"/>
  <c r="G234" i="3"/>
  <c r="BB234" i="3" s="1"/>
  <c r="BE232" i="3"/>
  <c r="BD232" i="3"/>
  <c r="BC232" i="3"/>
  <c r="BA232" i="3"/>
  <c r="G232" i="3"/>
  <c r="BB232" i="3" s="1"/>
  <c r="BE230" i="3"/>
  <c r="BD230" i="3"/>
  <c r="BD237" i="3" s="1"/>
  <c r="H18" i="2" s="1"/>
  <c r="BC230" i="3"/>
  <c r="BA230" i="3"/>
  <c r="BA237" i="3" s="1"/>
  <c r="E18" i="2" s="1"/>
  <c r="G230" i="3"/>
  <c r="B18" i="2"/>
  <c r="A18" i="2"/>
  <c r="BE237" i="3"/>
  <c r="I18" i="2" s="1"/>
  <c r="C237" i="3"/>
  <c r="BE227" i="3"/>
  <c r="BD227" i="3"/>
  <c r="BC227" i="3"/>
  <c r="BA227" i="3"/>
  <c r="G227" i="3"/>
  <c r="BB227" i="3" s="1"/>
  <c r="BE225" i="3"/>
  <c r="BD225" i="3"/>
  <c r="BC225" i="3"/>
  <c r="BA225" i="3"/>
  <c r="G225" i="3"/>
  <c r="BB225" i="3" s="1"/>
  <c r="BE223" i="3"/>
  <c r="BD223" i="3"/>
  <c r="BC223" i="3"/>
  <c r="BA223" i="3"/>
  <c r="G223" i="3"/>
  <c r="BB223" i="3" s="1"/>
  <c r="BE221" i="3"/>
  <c r="BD221" i="3"/>
  <c r="BC221" i="3"/>
  <c r="BA221" i="3"/>
  <c r="G221" i="3"/>
  <c r="BB221" i="3" s="1"/>
  <c r="BE219" i="3"/>
  <c r="BD219" i="3"/>
  <c r="BC219" i="3"/>
  <c r="BA219" i="3"/>
  <c r="G219" i="3"/>
  <c r="BB219" i="3" s="1"/>
  <c r="BE217" i="3"/>
  <c r="BD217" i="3"/>
  <c r="BC217" i="3"/>
  <c r="BA217" i="3"/>
  <c r="G217" i="3"/>
  <c r="BB217" i="3" s="1"/>
  <c r="BE215" i="3"/>
  <c r="BD215" i="3"/>
  <c r="BC215" i="3"/>
  <c r="BA215" i="3"/>
  <c r="G215" i="3"/>
  <c r="BB215" i="3" s="1"/>
  <c r="BE213" i="3"/>
  <c r="BD213" i="3"/>
  <c r="BC213" i="3"/>
  <c r="BA213" i="3"/>
  <c r="G213" i="3"/>
  <c r="BB213" i="3" s="1"/>
  <c r="BE211" i="3"/>
  <c r="BD211" i="3"/>
  <c r="BC211" i="3"/>
  <c r="BA211" i="3"/>
  <c r="G211" i="3"/>
  <c r="BB211" i="3" s="1"/>
  <c r="BE209" i="3"/>
  <c r="BD209" i="3"/>
  <c r="BC209" i="3"/>
  <c r="BA209" i="3"/>
  <c r="G209" i="3"/>
  <c r="BB209" i="3" s="1"/>
  <c r="BE207" i="3"/>
  <c r="BD207" i="3"/>
  <c r="BC207" i="3"/>
  <c r="BC228" i="3" s="1"/>
  <c r="G17" i="2" s="1"/>
  <c r="BA207" i="3"/>
  <c r="G207" i="3"/>
  <c r="B17" i="2"/>
  <c r="A17" i="2"/>
  <c r="C228" i="3"/>
  <c r="BE204" i="3"/>
  <c r="BD204" i="3"/>
  <c r="BC204" i="3"/>
  <c r="BA204" i="3"/>
  <c r="G204" i="3"/>
  <c r="BB204" i="3" s="1"/>
  <c r="BE202" i="3"/>
  <c r="BD202" i="3"/>
  <c r="BC202" i="3"/>
  <c r="BA202" i="3"/>
  <c r="G202" i="3"/>
  <c r="B16" i="2"/>
  <c r="A16" i="2"/>
  <c r="C205" i="3"/>
  <c r="BE198" i="3"/>
  <c r="BE200" i="3" s="1"/>
  <c r="I15" i="2" s="1"/>
  <c r="BD198" i="3"/>
  <c r="BD200" i="3" s="1"/>
  <c r="H15" i="2" s="1"/>
  <c r="BC198" i="3"/>
  <c r="BB198" i="3"/>
  <c r="BB200" i="3" s="1"/>
  <c r="F15" i="2" s="1"/>
  <c r="G198" i="3"/>
  <c r="BA198" i="3" s="1"/>
  <c r="BA200" i="3" s="1"/>
  <c r="B15" i="2"/>
  <c r="A15" i="2"/>
  <c r="BC200" i="3"/>
  <c r="G15" i="2" s="1"/>
  <c r="C200" i="3"/>
  <c r="BE194" i="3"/>
  <c r="BD194" i="3"/>
  <c r="BC194" i="3"/>
  <c r="BB194" i="3"/>
  <c r="G194" i="3"/>
  <c r="BA194" i="3" s="1"/>
  <c r="BE192" i="3"/>
  <c r="BD192" i="3"/>
  <c r="BC192" i="3"/>
  <c r="BB192" i="3"/>
  <c r="G192" i="3"/>
  <c r="BA192" i="3" s="1"/>
  <c r="BE190" i="3"/>
  <c r="BD190" i="3"/>
  <c r="BC190" i="3"/>
  <c r="BB190" i="3"/>
  <c r="G190" i="3"/>
  <c r="BA190" i="3" s="1"/>
  <c r="BE188" i="3"/>
  <c r="BD188" i="3"/>
  <c r="BC188" i="3"/>
  <c r="BB188" i="3"/>
  <c r="G188" i="3"/>
  <c r="BA188" i="3" s="1"/>
  <c r="BE186" i="3"/>
  <c r="BD186" i="3"/>
  <c r="BC186" i="3"/>
  <c r="BB186" i="3"/>
  <c r="G186" i="3"/>
  <c r="BA186" i="3" s="1"/>
  <c r="BE184" i="3"/>
  <c r="BD184" i="3"/>
  <c r="BC184" i="3"/>
  <c r="BB184" i="3"/>
  <c r="G184" i="3"/>
  <c r="BA184" i="3" s="1"/>
  <c r="BE182" i="3"/>
  <c r="BD182" i="3"/>
  <c r="BC182" i="3"/>
  <c r="BB182" i="3"/>
  <c r="G182" i="3"/>
  <c r="BA182" i="3" s="1"/>
  <c r="BE180" i="3"/>
  <c r="BD180" i="3"/>
  <c r="BC180" i="3"/>
  <c r="BB180" i="3"/>
  <c r="G180" i="3"/>
  <c r="BA180" i="3" s="1"/>
  <c r="BE178" i="3"/>
  <c r="BD178" i="3"/>
  <c r="BC178" i="3"/>
  <c r="BB178" i="3"/>
  <c r="G178" i="3"/>
  <c r="BA178" i="3" s="1"/>
  <c r="BE176" i="3"/>
  <c r="BD176" i="3"/>
  <c r="BC176" i="3"/>
  <c r="BB176" i="3"/>
  <c r="G176" i="3"/>
  <c r="BA176" i="3" s="1"/>
  <c r="BE174" i="3"/>
  <c r="BD174" i="3"/>
  <c r="BC174" i="3"/>
  <c r="BB174" i="3"/>
  <c r="G174" i="3"/>
  <c r="BA174" i="3" s="1"/>
  <c r="BE172" i="3"/>
  <c r="BD172" i="3"/>
  <c r="BC172" i="3"/>
  <c r="BB172" i="3"/>
  <c r="G172" i="3"/>
  <c r="BA172" i="3" s="1"/>
  <c r="BE170" i="3"/>
  <c r="BD170" i="3"/>
  <c r="BC170" i="3"/>
  <c r="BB170" i="3"/>
  <c r="G170" i="3"/>
  <c r="BA170" i="3" s="1"/>
  <c r="BE168" i="3"/>
  <c r="BD168" i="3"/>
  <c r="BC168" i="3"/>
  <c r="BB168" i="3"/>
  <c r="G168" i="3"/>
  <c r="BA168" i="3" s="1"/>
  <c r="BE166" i="3"/>
  <c r="BD166" i="3"/>
  <c r="BC166" i="3"/>
  <c r="BB166" i="3"/>
  <c r="G166" i="3"/>
  <c r="BA166" i="3" s="1"/>
  <c r="BE163" i="3"/>
  <c r="BD163" i="3"/>
  <c r="BC163" i="3"/>
  <c r="BB163" i="3"/>
  <c r="G163" i="3"/>
  <c r="BA163" i="3" s="1"/>
  <c r="BE158" i="3"/>
  <c r="BD158" i="3"/>
  <c r="BC158" i="3"/>
  <c r="BB158" i="3"/>
  <c r="G158" i="3"/>
  <c r="BA158" i="3" s="1"/>
  <c r="BE153" i="3"/>
  <c r="BD153" i="3"/>
  <c r="BC153" i="3"/>
  <c r="BB153" i="3"/>
  <c r="G153" i="3"/>
  <c r="BA153" i="3" s="1"/>
  <c r="BE148" i="3"/>
  <c r="BD148" i="3"/>
  <c r="BC148" i="3"/>
  <c r="BB148" i="3"/>
  <c r="G148" i="3"/>
  <c r="BA148" i="3" s="1"/>
  <c r="BE146" i="3"/>
  <c r="BD146" i="3"/>
  <c r="BC146" i="3"/>
  <c r="BB146" i="3"/>
  <c r="G146" i="3"/>
  <c r="BA146" i="3" s="1"/>
  <c r="BE141" i="3"/>
  <c r="BD141" i="3"/>
  <c r="BC141" i="3"/>
  <c r="BB141" i="3"/>
  <c r="G141" i="3"/>
  <c r="BA141" i="3" s="1"/>
  <c r="BE136" i="3"/>
  <c r="BD136" i="3"/>
  <c r="BC136" i="3"/>
  <c r="BB136" i="3"/>
  <c r="G136" i="3"/>
  <c r="BA136" i="3" s="1"/>
  <c r="BE130" i="3"/>
  <c r="BD130" i="3"/>
  <c r="BC130" i="3"/>
  <c r="BB130" i="3"/>
  <c r="G130" i="3"/>
  <c r="BA130" i="3" s="1"/>
  <c r="BE126" i="3"/>
  <c r="BD126" i="3"/>
  <c r="BC126" i="3"/>
  <c r="BB126" i="3"/>
  <c r="G126" i="3"/>
  <c r="BA126" i="3" s="1"/>
  <c r="BE123" i="3"/>
  <c r="BD123" i="3"/>
  <c r="BC123" i="3"/>
  <c r="BB123" i="3"/>
  <c r="G123" i="3"/>
  <c r="BA123" i="3" s="1"/>
  <c r="BE119" i="3"/>
  <c r="BD119" i="3"/>
  <c r="BC119" i="3"/>
  <c r="BB119" i="3"/>
  <c r="G119" i="3"/>
  <c r="BA119" i="3" s="1"/>
  <c r="BE112" i="3"/>
  <c r="BE196" i="3" s="1"/>
  <c r="I14" i="2" s="1"/>
  <c r="BD112" i="3"/>
  <c r="BC112" i="3"/>
  <c r="BB112" i="3"/>
  <c r="G112" i="3"/>
  <c r="BA112" i="3" s="1"/>
  <c r="B14" i="2"/>
  <c r="A14" i="2"/>
  <c r="C196" i="3"/>
  <c r="BE107" i="3"/>
  <c r="BE110" i="3" s="1"/>
  <c r="I13" i="2" s="1"/>
  <c r="BD107" i="3"/>
  <c r="BD110" i="3" s="1"/>
  <c r="H13" i="2" s="1"/>
  <c r="BC107" i="3"/>
  <c r="BC110" i="3" s="1"/>
  <c r="G13" i="2" s="1"/>
  <c r="BB107" i="3"/>
  <c r="BB110" i="3" s="1"/>
  <c r="F13" i="2" s="1"/>
  <c r="G107" i="3"/>
  <c r="BA107" i="3" s="1"/>
  <c r="BA110" i="3" s="1"/>
  <c r="B13" i="2"/>
  <c r="A13" i="2"/>
  <c r="C110" i="3"/>
  <c r="BE102" i="3"/>
  <c r="BE105" i="3" s="1"/>
  <c r="I12" i="2" s="1"/>
  <c r="BD102" i="3"/>
  <c r="BD105" i="3" s="1"/>
  <c r="H12" i="2" s="1"/>
  <c r="BC102" i="3"/>
  <c r="BB102" i="3"/>
  <c r="BB105" i="3" s="1"/>
  <c r="F12" i="2" s="1"/>
  <c r="G102" i="3"/>
  <c r="BA102" i="3" s="1"/>
  <c r="BA105" i="3" s="1"/>
  <c r="B12" i="2"/>
  <c r="A12" i="2"/>
  <c r="BC105" i="3"/>
  <c r="G12" i="2" s="1"/>
  <c r="C105" i="3"/>
  <c r="BE98" i="3"/>
  <c r="BE100" i="3" s="1"/>
  <c r="I11" i="2" s="1"/>
  <c r="BD98" i="3"/>
  <c r="BD100" i="3" s="1"/>
  <c r="H11" i="2" s="1"/>
  <c r="BC98" i="3"/>
  <c r="BB98" i="3"/>
  <c r="BB100" i="3" s="1"/>
  <c r="F11" i="2" s="1"/>
  <c r="G98" i="3"/>
  <c r="BA98" i="3" s="1"/>
  <c r="BA100" i="3" s="1"/>
  <c r="B11" i="2"/>
  <c r="A11" i="2"/>
  <c r="BC100" i="3"/>
  <c r="G11" i="2" s="1"/>
  <c r="C100" i="3"/>
  <c r="BE94" i="3"/>
  <c r="BD94" i="3"/>
  <c r="BC94" i="3"/>
  <c r="BB94" i="3"/>
  <c r="G94" i="3"/>
  <c r="BA94" i="3" s="1"/>
  <c r="BE83" i="3"/>
  <c r="BD83" i="3"/>
  <c r="BC83" i="3"/>
  <c r="BB83" i="3"/>
  <c r="G83" i="3"/>
  <c r="BA83" i="3" s="1"/>
  <c r="BE73" i="3"/>
  <c r="BD73" i="3"/>
  <c r="BC73" i="3"/>
  <c r="BB73" i="3"/>
  <c r="G73" i="3"/>
  <c r="BA73" i="3" s="1"/>
  <c r="BE68" i="3"/>
  <c r="BD68" i="3"/>
  <c r="BC68" i="3"/>
  <c r="BB68" i="3"/>
  <c r="G68" i="3"/>
  <c r="BA68" i="3" s="1"/>
  <c r="BE62" i="3"/>
  <c r="BD62" i="3"/>
  <c r="BC62" i="3"/>
  <c r="BB62" i="3"/>
  <c r="G62" i="3"/>
  <c r="BA62" i="3" s="1"/>
  <c r="BE57" i="3"/>
  <c r="BD57" i="3"/>
  <c r="BC57" i="3"/>
  <c r="BB57" i="3"/>
  <c r="G57" i="3"/>
  <c r="BA57" i="3" s="1"/>
  <c r="B10" i="2"/>
  <c r="A10" i="2"/>
  <c r="C96" i="3"/>
  <c r="BE46" i="3"/>
  <c r="BD46" i="3"/>
  <c r="BC46" i="3"/>
  <c r="BB46" i="3"/>
  <c r="G46" i="3"/>
  <c r="BA46" i="3" s="1"/>
  <c r="BE35" i="3"/>
  <c r="BD35" i="3"/>
  <c r="BC35" i="3"/>
  <c r="BB35" i="3"/>
  <c r="G35" i="3"/>
  <c r="BA35" i="3" s="1"/>
  <c r="BE24" i="3"/>
  <c r="BD24" i="3"/>
  <c r="BC24" i="3"/>
  <c r="BB24" i="3"/>
  <c r="G24" i="3"/>
  <c r="BA24" i="3" s="1"/>
  <c r="BE20" i="3"/>
  <c r="BD20" i="3"/>
  <c r="BC20" i="3"/>
  <c r="BB20" i="3"/>
  <c r="G20" i="3"/>
  <c r="BA20" i="3" s="1"/>
  <c r="B9" i="2"/>
  <c r="A9" i="2"/>
  <c r="C55" i="3"/>
  <c r="BE16" i="3"/>
  <c r="BD16" i="3"/>
  <c r="BC16" i="3"/>
  <c r="BB16" i="3"/>
  <c r="G16" i="3"/>
  <c r="BA16" i="3" s="1"/>
  <c r="BE14" i="3"/>
  <c r="BD14" i="3"/>
  <c r="BC14" i="3"/>
  <c r="BB14" i="3"/>
  <c r="G14" i="3"/>
  <c r="BA14" i="3" s="1"/>
  <c r="B8" i="2"/>
  <c r="A8" i="2"/>
  <c r="C18" i="3"/>
  <c r="BE10" i="3"/>
  <c r="BD10" i="3"/>
  <c r="BC10" i="3"/>
  <c r="BB10" i="3"/>
  <c r="G10" i="3"/>
  <c r="BA10" i="3" s="1"/>
  <c r="BE8" i="3"/>
  <c r="BD8" i="3"/>
  <c r="BC8" i="3"/>
  <c r="BB8" i="3"/>
  <c r="G8" i="3"/>
  <c r="BA8" i="3" s="1"/>
  <c r="B7" i="2"/>
  <c r="A7" i="2"/>
  <c r="C12" i="3"/>
  <c r="C4" i="3"/>
  <c r="F3" i="3"/>
  <c r="C3" i="3"/>
  <c r="C2" i="2"/>
  <c r="C1" i="2"/>
  <c r="F31" i="1"/>
  <c r="G8" i="1"/>
  <c r="BC270" i="3" l="1"/>
  <c r="G21" i="2" s="1"/>
  <c r="BA18" i="3"/>
  <c r="BC18" i="3"/>
  <c r="G8" i="2" s="1"/>
  <c r="BE18" i="3"/>
  <c r="I8" i="2" s="1"/>
  <c r="BA96" i="3"/>
  <c r="BC96" i="3"/>
  <c r="G10" i="2" s="1"/>
  <c r="BE96" i="3"/>
  <c r="I10" i="2" s="1"/>
  <c r="BC205" i="3"/>
  <c r="G16" i="2" s="1"/>
  <c r="BE255" i="3"/>
  <c r="I20" i="2" s="1"/>
  <c r="BE12" i="3"/>
  <c r="I7" i="2" s="1"/>
  <c r="BE55" i="3"/>
  <c r="I9" i="2" s="1"/>
  <c r="BC237" i="3"/>
  <c r="G18" i="2" s="1"/>
  <c r="BB12" i="3"/>
  <c r="F7" i="2" s="1"/>
  <c r="BD12" i="3"/>
  <c r="H7" i="2" s="1"/>
  <c r="BC12" i="3"/>
  <c r="G7" i="2" s="1"/>
  <c r="BB55" i="3"/>
  <c r="F9" i="2" s="1"/>
  <c r="BD55" i="3"/>
  <c r="H9" i="2" s="1"/>
  <c r="BC55" i="3"/>
  <c r="G9" i="2" s="1"/>
  <c r="BB196" i="3"/>
  <c r="F14" i="2" s="1"/>
  <c r="BD196" i="3"/>
  <c r="H14" i="2" s="1"/>
  <c r="BC196" i="3"/>
  <c r="G14" i="2" s="1"/>
  <c r="G205" i="3"/>
  <c r="F16" i="2" s="1"/>
  <c r="BE205" i="3"/>
  <c r="I16" i="2" s="1"/>
  <c r="BA205" i="3"/>
  <c r="E16" i="2" s="1"/>
  <c r="G228" i="3"/>
  <c r="F17" i="2" s="1"/>
  <c r="BE228" i="3"/>
  <c r="I17" i="2" s="1"/>
  <c r="BA228" i="3"/>
  <c r="E17" i="2" s="1"/>
  <c r="BD255" i="3"/>
  <c r="H20" i="2" s="1"/>
  <c r="BC255" i="3"/>
  <c r="G20" i="2" s="1"/>
  <c r="G276" i="3"/>
  <c r="F22" i="2" s="1"/>
  <c r="BB18" i="3"/>
  <c r="F8" i="2" s="1"/>
  <c r="BD18" i="3"/>
  <c r="H8" i="2" s="1"/>
  <c r="BB96" i="3"/>
  <c r="F10" i="2" s="1"/>
  <c r="BD96" i="3"/>
  <c r="H10" i="2" s="1"/>
  <c r="BD205" i="3"/>
  <c r="H16" i="2" s="1"/>
  <c r="BD228" i="3"/>
  <c r="H17" i="2" s="1"/>
  <c r="G237" i="3"/>
  <c r="F18" i="2" s="1"/>
  <c r="G255" i="3"/>
  <c r="F20" i="2" s="1"/>
  <c r="G270" i="3"/>
  <c r="F21" i="2" s="1"/>
  <c r="BA12" i="3"/>
  <c r="BA55" i="3"/>
  <c r="BA196" i="3"/>
  <c r="BB276" i="3"/>
  <c r="BB202" i="3"/>
  <c r="BB205" i="3" s="1"/>
  <c r="BB207" i="3"/>
  <c r="BB228" i="3" s="1"/>
  <c r="BB230" i="3"/>
  <c r="BB237" i="3" s="1"/>
  <c r="BB252" i="3"/>
  <c r="BB255" i="3" s="1"/>
  <c r="BB257" i="3"/>
  <c r="BB270" i="3" s="1"/>
  <c r="G12" i="3"/>
  <c r="E7" i="2" s="1"/>
  <c r="G18" i="3"/>
  <c r="E8" i="2" s="1"/>
  <c r="G55" i="3"/>
  <c r="E9" i="2" s="1"/>
  <c r="G96" i="3"/>
  <c r="E10" i="2" s="1"/>
  <c r="G100" i="3"/>
  <c r="E11" i="2" s="1"/>
  <c r="G105" i="3"/>
  <c r="E12" i="2" s="1"/>
  <c r="G110" i="3"/>
  <c r="E13" i="2" s="1"/>
  <c r="G196" i="3"/>
  <c r="E14" i="2" s="1"/>
  <c r="G200" i="3"/>
  <c r="E15" i="2" s="1"/>
  <c r="H26" i="2" l="1"/>
  <c r="I26" i="2"/>
  <c r="C20" i="1" s="1"/>
  <c r="E26" i="2"/>
  <c r="G26" i="2"/>
  <c r="C14" i="1" s="1"/>
  <c r="F26" i="2"/>
  <c r="C15" i="1"/>
  <c r="C17" i="1"/>
  <c r="C16" i="1"/>
  <c r="C18" i="1" l="1"/>
  <c r="C21" i="1" s="1"/>
  <c r="C22" i="1" s="1"/>
  <c r="F32" i="1" s="1"/>
  <c r="F33" i="1" l="1"/>
  <c r="F34" i="1" s="1"/>
</calcChain>
</file>

<file path=xl/sharedStrings.xml><?xml version="1.0" encoding="utf-8"?>
<sst xmlns="http://schemas.openxmlformats.org/spreadsheetml/2006/main" count="1567" uniqueCount="713">
  <si>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</si>
  <si>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</si>
  <si>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</si>
  <si>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</si>
  <si>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</si>
  <si>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</si>
  <si>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</si>
  <si>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</si>
  <si>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</si>
  <si>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</si>
  <si>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</si>
  <si>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</si>
  <si>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</si>
  <si>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</si>
  <si>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</si>
  <si>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</si>
  <si>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</si>
  <si>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</si>
  <si>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</si>
  <si>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</si>
  <si>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</si>
  <si>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</si>
  <si>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</si>
  <si>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</si>
  <si>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</si>
  <si>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</si>
  <si>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</si>
  <si>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</si>
  <si>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</si>
  <si>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</si>
  <si>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</si>
  <si>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</si>
  <si>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</si>
  <si>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</si>
  <si>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</si>
  <si>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</si>
  <si>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</si>
  <si>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</si>
  <si>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</si>
  <si>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</si>
  <si>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</si>
  <si>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</si>
  <si>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</si>
  <si>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</si>
  <si>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</si>
  <si>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</si>
  <si>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</si>
  <si>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</si>
  <si>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</si>
  <si>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</si>
  <si>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%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</si>
  <si>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</si>
  <si>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</si>
  <si>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</si>
  <si>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</si>
  <si>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</si>
  <si>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</si>
  <si>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</si>
  <si>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</si>
  <si>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</si>
  <si>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FSPS</t>
  </si>
  <si>
    <t>0</t>
  </si>
  <si>
    <t>Přípravné a přidružené práce</t>
  </si>
  <si>
    <t>0.1</t>
  </si>
  <si>
    <t>Ochrana stávajících rozvodů, instalací a prvků objektu</t>
  </si>
  <si>
    <t>hod</t>
  </si>
  <si>
    <t>150*1</t>
  </si>
  <si>
    <t>0.2</t>
  </si>
  <si>
    <t xml:space="preserve">Zakrývání a foliování stáv. prvků objektu </t>
  </si>
  <si>
    <t>80*1</t>
  </si>
  <si>
    <t>3</t>
  </si>
  <si>
    <t>Svislé a kompletní konstrukce</t>
  </si>
  <si>
    <t>3.1</t>
  </si>
  <si>
    <t>Zapravení stávajících prostupů stěnou po instalaci vedení sítí, kotvení,doplňky,detaily</t>
  </si>
  <si>
    <t>kus</t>
  </si>
  <si>
    <t>10+3+1</t>
  </si>
  <si>
    <t>3.2</t>
  </si>
  <si>
    <t>Zapravení stávajících prostupů střechou po instalaci vedení sítí, kotvení,doplňky,detaily</t>
  </si>
  <si>
    <t>střecha:1*1</t>
  </si>
  <si>
    <t>311</t>
  </si>
  <si>
    <t>Sádrokartonové konstrukce</t>
  </si>
  <si>
    <t>767 58-6101.RTX</t>
  </si>
  <si>
    <t>Nosný rošt podhledu kazetového,závěs,kotvení modul 60 x 60 cm,rošt,doplňky,detaily,D+M</t>
  </si>
  <si>
    <t>m2</t>
  </si>
  <si>
    <t>1.NP:1,44*6</t>
  </si>
  <si>
    <t>2.NP:1,44*6+3,6</t>
  </si>
  <si>
    <t>3.NP:1,44*9+4,32+2,2*2+1,54+3,6</t>
  </si>
  <si>
    <t>767 58-6201.RTX</t>
  </si>
  <si>
    <t>Kazety minerální 600/600mm, nové, dle stávajících montáž do rastru,bez dodávky rastru,D+M</t>
  </si>
  <si>
    <t>;výměna demontovaných kazet z 20%</t>
  </si>
  <si>
    <t>Začátek provozního součtu</t>
  </si>
  <si>
    <t>1.NP:1,44*7+2,2+2,8+2,5+1,35*3+0,75*2+3,3+1,1*4+2,1*2+14</t>
  </si>
  <si>
    <t>2.NP:1,44*7+1,26*2+4,33+0,72*3+1,1+3,9*2+1,95+2,1*2+3,5+3,6+2,9</t>
  </si>
  <si>
    <t>1,1+1,84+0,65+1,27+8,7+1,8+6,9+0,4+0,72+15,9+0,8+4,32+2,6</t>
  </si>
  <si>
    <t>3.NP:1,44*12+5,1+2,2*4+1,26*2+0,72*10+3,9*2+1,1*3+3,5+2,1+4,32</t>
  </si>
  <si>
    <t>1,94+1,54+1,35*3+2,9+0,98+4,6+3,36*4+1,95+3,6+0,68+5,12</t>
  </si>
  <si>
    <t>4,6+10,8+0,35*3+3,8+9,6+0,75*2+2,6+1,4+10+1,5+2,2*2+1,8</t>
  </si>
  <si>
    <t>Konec provozního součtu</t>
  </si>
  <si>
    <t>0,2*295,94</t>
  </si>
  <si>
    <t>311.1</t>
  </si>
  <si>
    <t>Montáž stávajících kazet 600/600 do roštů bez dodávky roštů</t>
  </si>
  <si>
    <t>;zpětná montáž demontovaných kazet z 80%</t>
  </si>
  <si>
    <t>0,8*295,94</t>
  </si>
  <si>
    <t>311.2</t>
  </si>
  <si>
    <t>Očištění stávajících roštů kazetových podhledů vysátí, omytí</t>
  </si>
  <si>
    <t>;ponechané rošty</t>
  </si>
  <si>
    <t>odečet nových roštů:-47,70</t>
  </si>
  <si>
    <t>61</t>
  </si>
  <si>
    <t>Upravy povrchů vnitřní</t>
  </si>
  <si>
    <t>612 40-3380.R00</t>
  </si>
  <si>
    <t>Hrubá výplň rýh ve stěnách do 2,5x3,5 cm maltou ze SMS</t>
  </si>
  <si>
    <t>m</t>
  </si>
  <si>
    <t>;drážky A</t>
  </si>
  <si>
    <t>1.NP:2,65*2</t>
  </si>
  <si>
    <t>2.NP:2,45*4</t>
  </si>
  <si>
    <t>3.NP:2,45*8</t>
  </si>
  <si>
    <t>612 40-3382.R00</t>
  </si>
  <si>
    <t>Hrubá výplň rýh ve stěnách do 3,5x10 cm maltou ze SMS</t>
  </si>
  <si>
    <t>;drážky B</t>
  </si>
  <si>
    <t>1.NP:0,75*1</t>
  </si>
  <si>
    <t>2.NP:0,55*2</t>
  </si>
  <si>
    <t>3.NP:0,55*5</t>
  </si>
  <si>
    <t>612 40-3384.R00</t>
  </si>
  <si>
    <t>Hrubá výplň rýh ve stěnách do 5x7 cm maltou ze SMS</t>
  </si>
  <si>
    <t>1.NP:0,85*2</t>
  </si>
  <si>
    <t>2.NP:0,85*4</t>
  </si>
  <si>
    <t>3.NP:0,85*8</t>
  </si>
  <si>
    <t>612 47-3182.R00</t>
  </si>
  <si>
    <t xml:space="preserve">Omítka vnitřního zdiva ze suché směsi, štuková </t>
  </si>
  <si>
    <t>na drážky:0,5*(34,7+4,6+11,9)</t>
  </si>
  <si>
    <t>;výklenky pro rozvodnice</t>
  </si>
  <si>
    <t>1.NP:0,35*0,585</t>
  </si>
  <si>
    <t>2.NP:0,35*0,585*2</t>
  </si>
  <si>
    <t>3.NP:0,35*0,585*5</t>
  </si>
  <si>
    <t>;ostění výklenků pro rozvodnice</t>
  </si>
  <si>
    <t>1.NP:0,095*2*(0,35+0,585)</t>
  </si>
  <si>
    <t>2.NP:0,095*2*(0,35+0,585)*2</t>
  </si>
  <si>
    <t>3.NP:0,095*2*(0,35+0,585)*5</t>
  </si>
  <si>
    <t>612 47-3185.R00</t>
  </si>
  <si>
    <t xml:space="preserve">Příplatek za zabudované omítníky v ploše stěn </t>
  </si>
  <si>
    <t>612 47-3186.R00</t>
  </si>
  <si>
    <t xml:space="preserve">Příplatek za zabudované rohovníky </t>
  </si>
  <si>
    <t>4+5+2</t>
  </si>
  <si>
    <t>63</t>
  </si>
  <si>
    <t>Podlahy a podlahové konstrukce</t>
  </si>
  <si>
    <t>632 41-5110.R00</t>
  </si>
  <si>
    <t xml:space="preserve">Potěr podlahový samonivelační ručně tl. 10 mm </t>
  </si>
  <si>
    <t>3.NP po výlevce:0,3*1</t>
  </si>
  <si>
    <t>94</t>
  </si>
  <si>
    <t>Lešení a stavební výtahy</t>
  </si>
  <si>
    <t>941 95-5003.R00</t>
  </si>
  <si>
    <t xml:space="preserve">Lešení lehké pomocné, výška podlahy do 2,5 m </t>
  </si>
  <si>
    <t>pro podhledy:295,94*1</t>
  </si>
  <si>
    <t>ostatní plochy a přesahy:100*1</t>
  </si>
  <si>
    <t>95</t>
  </si>
  <si>
    <t>Dokončovací kce na pozem.stav.</t>
  </si>
  <si>
    <t>952 90-1111.R00</t>
  </si>
  <si>
    <t xml:space="preserve">Vyčištění budov o výšce podlaží do 4 m </t>
  </si>
  <si>
    <t>96</t>
  </si>
  <si>
    <t>Bourání konstrukcí</t>
  </si>
  <si>
    <t>767 58-1801.R00</t>
  </si>
  <si>
    <t>Demontáž podhledů - kazet k dalšímu použití</t>
  </si>
  <si>
    <t>767 58-2800.R00</t>
  </si>
  <si>
    <t xml:space="preserve">Demontáž podhledů - roštů </t>
  </si>
  <si>
    <t>970 03-1020.R00</t>
  </si>
  <si>
    <t xml:space="preserve">Vrtání jádrové do zdiva cihelného d 20 mm </t>
  </si>
  <si>
    <t>2.NP:0,15*5</t>
  </si>
  <si>
    <t>3.NP:0,15*6</t>
  </si>
  <si>
    <t>970 03-1060.R00</t>
  </si>
  <si>
    <t xml:space="preserve">Vrtání jádrové do zdiva cihelného do D 60 mm </t>
  </si>
  <si>
    <t>1.NP:0,15*11</t>
  </si>
  <si>
    <t>2.NP:0,15*10</t>
  </si>
  <si>
    <t>3.NP:0,15*25</t>
  </si>
  <si>
    <t>970 03-1100.R00</t>
  </si>
  <si>
    <t xml:space="preserve">Vrtání jádrové do zdiva cihelného do D 100 mm </t>
  </si>
  <si>
    <t>1.PP:0,2*1</t>
  </si>
  <si>
    <t>1.NP:0,15*4</t>
  </si>
  <si>
    <t>2.NP:0,15*8</t>
  </si>
  <si>
    <t>3.NP:0,15*14</t>
  </si>
  <si>
    <t>střecha:0,35*1</t>
  </si>
  <si>
    <t>971 03-3531.R00</t>
  </si>
  <si>
    <t xml:space="preserve">Vybourání otv. zeď cihel. pl.1 m2, tl.do 15 cm,MVC </t>
  </si>
  <si>
    <t>967 03-1132.R00</t>
  </si>
  <si>
    <t xml:space="preserve">Přisekání rovných ostění cihelných na MVC </t>
  </si>
  <si>
    <t>965 08-2922.R00</t>
  </si>
  <si>
    <t xml:space="preserve">Odstranění násypu tl. do 10 cm, plocha do 2 m2 </t>
  </si>
  <si>
    <t>m3</t>
  </si>
  <si>
    <t>střecha-kačírek:0,05*0,5*0,5</t>
  </si>
  <si>
    <t>974 03-1121.R00</t>
  </si>
  <si>
    <t xml:space="preserve">Vysekání rýh ve zdi cihelné 2,5 x 3,5 cm </t>
  </si>
  <si>
    <t>974 03-1123.R00</t>
  </si>
  <si>
    <t xml:space="preserve">Vysekání rýh ve zdi cihelné 3,5 x 10 cm </t>
  </si>
  <si>
    <t>974 03-1132.R00</t>
  </si>
  <si>
    <t xml:space="preserve">Vysekání rýh ve zdi cihelné 5 x 7 cm </t>
  </si>
  <si>
    <t>96.1</t>
  </si>
  <si>
    <t>Otevření stáv. prostupu stěnou, tl. 150mm 300/100mm</t>
  </si>
  <si>
    <t>1.NP:1</t>
  </si>
  <si>
    <t>3.NP:9</t>
  </si>
  <si>
    <t>96.2</t>
  </si>
  <si>
    <t>Otevření stáv. prostupu stěnou, tl. 150mm 350/100mm</t>
  </si>
  <si>
    <t>2.NP:3</t>
  </si>
  <si>
    <t>96.3</t>
  </si>
  <si>
    <t>Otevření stáv. prostupu stěnou, tl. 150mm 400/100mm</t>
  </si>
  <si>
    <t>2.NP:1</t>
  </si>
  <si>
    <t>96.4</t>
  </si>
  <si>
    <t>Zřízení prostupu střešním pláštěm, tl. 450mm DN 100mm,vrtáním</t>
  </si>
  <si>
    <t>střecha:1</t>
  </si>
  <si>
    <t>713 10-0813.R00</t>
  </si>
  <si>
    <t xml:space="preserve">Odstranění tepelné izolace, polystyrén tl. nad 5cm </t>
  </si>
  <si>
    <t>střecha-2 vrstvy:0,5*0,5*2</t>
  </si>
  <si>
    <t>711 17-0101.R00</t>
  </si>
  <si>
    <t xml:space="preserve">Odstr.izolace proti vlhkosti vodorovná fólie,volně </t>
  </si>
  <si>
    <t>střecha - 3 vrstvy:0,5*0,5*3</t>
  </si>
  <si>
    <t>711 18-0101.R00</t>
  </si>
  <si>
    <t>Odstr.izolace proti vlhkosti vodor.profil.fólie kotvená</t>
  </si>
  <si>
    <t>střecha:0,5*0,5</t>
  </si>
  <si>
    <t>711 14-0101.R00</t>
  </si>
  <si>
    <t xml:space="preserve">Odstr.izolace proti vlhk.vodor. pásy přitav.,1vrst </t>
  </si>
  <si>
    <t>979 08-2111.R00</t>
  </si>
  <si>
    <t xml:space="preserve">Vnitrostaveništní doprava suti do 10 m </t>
  </si>
  <si>
    <t>t</t>
  </si>
  <si>
    <t>2,39*1</t>
  </si>
  <si>
    <t>979 08-2121.R00</t>
  </si>
  <si>
    <t xml:space="preserve">Příplatek k vnitrost. dopravě suti za dalších 5 m </t>
  </si>
  <si>
    <t>2,39*10</t>
  </si>
  <si>
    <t>979 01-1111.R00</t>
  </si>
  <si>
    <t xml:space="preserve">Svislá doprava suti a vybour. hmot za 2.NP a 1.PP </t>
  </si>
  <si>
    <t>979 01-1121.R00</t>
  </si>
  <si>
    <t xml:space="preserve">Příplatek za každé další podlaží </t>
  </si>
  <si>
    <t>979 08-1111.R00</t>
  </si>
  <si>
    <t xml:space="preserve">Odvoz suti a vybour. hmot na skládku do 1 km </t>
  </si>
  <si>
    <t>979 08-1121.R00</t>
  </si>
  <si>
    <t xml:space="preserve">Příplatek k odvozu za každý další 1 km </t>
  </si>
  <si>
    <t>979 99-0110.R00</t>
  </si>
  <si>
    <t xml:space="preserve">Poplatek za skládku suti - sádrokartonové desky </t>
  </si>
  <si>
    <t>1,49*1</t>
  </si>
  <si>
    <t>979 99-9999.R00</t>
  </si>
  <si>
    <t xml:space="preserve">Poplatek za skladku 10 % příměsí </t>
  </si>
  <si>
    <t>2,39-1,49</t>
  </si>
  <si>
    <t>99</t>
  </si>
  <si>
    <t>Staveništní přesun hmot</t>
  </si>
  <si>
    <t>999 28-1111.R00</t>
  </si>
  <si>
    <t xml:space="preserve">Přesun hmot pro opravy a údržbu do výšky 25 m </t>
  </si>
  <si>
    <t>3,73*1</t>
  </si>
  <si>
    <t>711</t>
  </si>
  <si>
    <t>Izolace proti vodě</t>
  </si>
  <si>
    <t>711 21-0020.RAA</t>
  </si>
  <si>
    <t>Stěrka hydroizolační těsnicí hmotou proti vlhkosti,lišty,sokly</t>
  </si>
  <si>
    <t>998 71-1203.R00</t>
  </si>
  <si>
    <t xml:space="preserve">Přesun hmot pro izolace proti vodě, výšky do 24 m </t>
  </si>
  <si>
    <t>712</t>
  </si>
  <si>
    <t>Živičné krytiny</t>
  </si>
  <si>
    <t>712 31-1101.RZ1</t>
  </si>
  <si>
    <t>Povlaková krytina střech do 10°, za studena penet. 1 x nátěr - včetně dodávky penetrace</t>
  </si>
  <si>
    <t>712 34-1559.RV1</t>
  </si>
  <si>
    <t>Povlaková krytina střech do 10°, přitavením včetně dodávky asf. pásu, r=min. 1500</t>
  </si>
  <si>
    <t>střecha:0,5*0,5*1,15</t>
  </si>
  <si>
    <t>712 39-1171.RT1</t>
  </si>
  <si>
    <t>Povlaková krytina střech do 10°, podklad. textilie 1 vrstva - materiál ve specifikaci</t>
  </si>
  <si>
    <t>712 39-1172.RT2</t>
  </si>
  <si>
    <t>Povlaková krytina střech do 10°, ochran. textilie 2 vrstvy - materiál ve specifikaci</t>
  </si>
  <si>
    <t>693-66198</t>
  </si>
  <si>
    <t xml:space="preserve">Geotextilie 300 g/m2 š. 200cm 100% PP </t>
  </si>
  <si>
    <t>693-66199</t>
  </si>
  <si>
    <t xml:space="preserve">Geotextilie 500 g/m2 š. 200cm 100% PP </t>
  </si>
  <si>
    <t xml:space="preserve">Textilie netkaná proti prorůstání </t>
  </si>
  <si>
    <t>712 37-2111.RT1</t>
  </si>
  <si>
    <t>Krytina střech do 10° fólie, 4 kotvy/m2, na beton tl. izolace nad 200 mm, fólie ve specifikaci</t>
  </si>
  <si>
    <t>283-22017</t>
  </si>
  <si>
    <t xml:space="preserve">Fólie mPVC tl. 1,5 mm š. 2050 mm </t>
  </si>
  <si>
    <t>631 57-1005.R00</t>
  </si>
  <si>
    <t xml:space="preserve">Násyp z kameniva těž. praného fr. 22-32 (kačírku) </t>
  </si>
  <si>
    <t>střecha:0,5*0,5*0,05</t>
  </si>
  <si>
    <t>998 71-2203.R00</t>
  </si>
  <si>
    <t xml:space="preserve">Přesun hmot pro povlakové krytiny, výšky do 24 m </t>
  </si>
  <si>
    <t>713</t>
  </si>
  <si>
    <t>Izolace tepelné</t>
  </si>
  <si>
    <t>713 14-1111.R00</t>
  </si>
  <si>
    <t xml:space="preserve">Izolace tepelná střech plně lep.asfaltem, 1vrstvá </t>
  </si>
  <si>
    <t>283-75972</t>
  </si>
  <si>
    <t xml:space="preserve">Deska - klín spádový EPS 150 S Stabil </t>
  </si>
  <si>
    <t>střecha:0,5*0,5*0,15*1,1</t>
  </si>
  <si>
    <t>283-76340.4</t>
  </si>
  <si>
    <t xml:space="preserve">Deska XPS  30kg/m3 tl. 80 mm </t>
  </si>
  <si>
    <t>střecha:0,5*0,5*1,1</t>
  </si>
  <si>
    <t>998 71-3203.R00</t>
  </si>
  <si>
    <t xml:space="preserve">Přesun hmot pro izolace tepelné, výšky do 24 m </t>
  </si>
  <si>
    <t>767</t>
  </si>
  <si>
    <t>Konstrukce zámečnické</t>
  </si>
  <si>
    <t>767.1</t>
  </si>
  <si>
    <t>Ocelová trubka DN 100mm,žár. pozink,zahnutý konec o 180st, HI PVC límec,kotvení,doplňky,detaily,D+M</t>
  </si>
  <si>
    <t>998 76-7203.R00</t>
  </si>
  <si>
    <t xml:space="preserve">Přesun hmot pro zámečnické konstr., výšky do 24 m </t>
  </si>
  <si>
    <t>771</t>
  </si>
  <si>
    <t>Podlahy z dlaždic a obklady</t>
  </si>
  <si>
    <t>771 10-1210.RT1</t>
  </si>
  <si>
    <t>Penetrace podkladu pod dlažby penetrační nátěr</t>
  </si>
  <si>
    <t>771 57-5107.R00</t>
  </si>
  <si>
    <t xml:space="preserve">Montáž podlah keram.,režné hladké, tmel </t>
  </si>
  <si>
    <t>771 57-8011.R00</t>
  </si>
  <si>
    <t xml:space="preserve">Spára podlaha - stěna, silikonem </t>
  </si>
  <si>
    <t>1,1*1</t>
  </si>
  <si>
    <t>771 57-9791.R00</t>
  </si>
  <si>
    <t xml:space="preserve">Příplatek za plochu podlah keram. do 5 m2 jednotl. </t>
  </si>
  <si>
    <t>771 57-9793.R00</t>
  </si>
  <si>
    <t xml:space="preserve">Příplatek za spárovací hmotu - plošně </t>
  </si>
  <si>
    <t>771.1</t>
  </si>
  <si>
    <t xml:space="preserve">Dlažba keramická, protiskluzná, dle stávající </t>
  </si>
  <si>
    <t>3.NP po výlevce:0,3*1,1</t>
  </si>
  <si>
    <t>998 77-1203.R00</t>
  </si>
  <si>
    <t xml:space="preserve">Přesun hmot pro podlahy z dlaždic, výšky do 24 m </t>
  </si>
  <si>
    <t>784</t>
  </si>
  <si>
    <t>Malby</t>
  </si>
  <si>
    <t>784 19-1101.R00</t>
  </si>
  <si>
    <t xml:space="preserve">Penetrace podkladu univerzální 1x </t>
  </si>
  <si>
    <t>na drážky:1*(34,7+4,6+11,9)</t>
  </si>
  <si>
    <t>784 19-5412.R00</t>
  </si>
  <si>
    <t xml:space="preserve">Malba tekutá malířská, bílá, 2 x </t>
  </si>
  <si>
    <t>cenová soustava</t>
  </si>
  <si>
    <t>vlastní</t>
  </si>
  <si>
    <t>RTS</t>
  </si>
  <si>
    <t>712.1</t>
  </si>
  <si>
    <t>Položkový soupis prací a dodávek</t>
  </si>
  <si>
    <t>S:</t>
  </si>
  <si>
    <t>O:</t>
  </si>
  <si>
    <t>R:</t>
  </si>
  <si>
    <t>Ostatní a vedlejší náklady</t>
  </si>
  <si>
    <t>cena / MJ (Kč)</t>
  </si>
  <si>
    <t>Cen. soustava</t>
  </si>
  <si>
    <t>Ceník, kapitola</t>
  </si>
  <si>
    <t>Poznámka uchazeče</t>
  </si>
  <si>
    <t>VN</t>
  </si>
  <si>
    <t>Vedlejší náklady</t>
  </si>
  <si>
    <t>00512 Náklady spojené s prováděním stavby</t>
  </si>
  <si>
    <t>9+9589</t>
  </si>
  <si>
    <t>005124010R</t>
  </si>
  <si>
    <t>Zajištění kompletační a koordinační činnosti spojených s realizací stavby a následným dáním do užívání</t>
  </si>
  <si>
    <t>Soubor</t>
  </si>
  <si>
    <t>Zajištění a projednání všech nezbytných administrativních úkonů spojených s realizací stavby</t>
  </si>
  <si>
    <t>005121 Zařízení staveniště</t>
  </si>
  <si>
    <t>005121010R</t>
  </si>
  <si>
    <t>Vybudování zařízení staveniště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</si>
  <si>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</si>
  <si>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</si>
  <si>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</si>
  <si>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 , náklady na energie spotřebované dodavatelem v rámci provozu zařízení staveniště, náklady na spotřebovanou energii během výstavby, elektro, vodné stočné ,náklady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</si>
  <si>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</si>
  <si>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</si>
  <si>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</si>
  <si>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 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</si>
  <si>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</si>
  <si>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005122 R</t>
  </si>
  <si>
    <t>Provozní vlivy</t>
  </si>
  <si>
    <t>00521 Staveniště</t>
  </si>
  <si>
    <t>Náklady spojené s provozem staveniště, které vzniknou dodavateli podle podmínek smlouvy.</t>
  </si>
  <si>
    <t>00521 R</t>
  </si>
  <si>
    <t>Staveniště</t>
  </si>
  <si>
    <t>ON</t>
  </si>
  <si>
    <t>Ostatní náklady</t>
  </si>
  <si>
    <t>005211010R</t>
  </si>
  <si>
    <t>Předání a převzetí staveniště</t>
  </si>
  <si>
    <t>Náklady spojené s účastí zhotovitele na předání a převzetí staveniště.</t>
  </si>
  <si>
    <t>005211020R</t>
  </si>
  <si>
    <t>Ochrana stávajících inženýrských sítí na staveništ</t>
  </si>
  <si>
    <t>Náklady na přezkoumání podkladů objednatele o stavu inženýrských sítí probíhajících staveništěm nebo dotčenými stavbou i mimo území staveniště, kontrola a vytýčení jejich skutečné trasy a provedení ochranných opatření pro zabezpečení stávajících inženýrských sítí.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</si>
  <si>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</si>
  <si>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</si>
  <si>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</si>
  <si>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1.0</t>
  </si>
  <si>
    <t xml:space="preserve">Vyčištění území, vč. naložení,odvozu a uložení materiálu na skládku, uvedení prostoru zařízení staveniště do původního stavu, vyčištění </t>
  </si>
  <si>
    <t>005211080R</t>
  </si>
  <si>
    <t xml:space="preserve">Bezpečnostní, hygienická a protiprašná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</si>
  <si>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</si>
  <si>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1.1</t>
  </si>
  <si>
    <t>Zajištění publicity dle podmínek ROP a podmínek dotačního titulu</t>
  </si>
  <si>
    <t>pamětní kovová deska, informační tabule o stavbě</t>
  </si>
  <si>
    <t>1.2</t>
  </si>
  <si>
    <t>Zpracování geodetického zaměření skutečného provedení stavby a geometrických plánů dle SoD a dle požadavků DOSS a zápisu do KN (je-li vyžadováno)</t>
  </si>
  <si>
    <t>1.3</t>
  </si>
  <si>
    <t>Vytýčení inženýrských sítí  - vč. případných kopaných sond, vč.  projednání se správci, apod.</t>
  </si>
  <si>
    <t>1.4</t>
  </si>
  <si>
    <t>Výrobní a dílenská dokumentace</t>
  </si>
  <si>
    <t>1.5</t>
  </si>
  <si>
    <t>Zajištění všech podkladů a dokumentů pro vydání kolaudačního rozhodnutí</t>
  </si>
  <si>
    <t>1.6</t>
  </si>
  <si>
    <t>Stavebně technický průzkum objektu, provedení sond</t>
  </si>
  <si>
    <t>1.7</t>
  </si>
  <si>
    <t>Plán organizace výstavby</t>
  </si>
  <si>
    <t>1.8</t>
  </si>
  <si>
    <t>Zpracování harmonogramu stavby a ZOV včetně průběžné aktualizace</t>
  </si>
  <si>
    <t>1.9</t>
  </si>
  <si>
    <t>Vypracování dokumentace skutečného provedení stavby  dle SoD, platné legislativy, podmínek a požadavků investora a uživatele a podmínek dotačního titulu.</t>
  </si>
  <si>
    <t>1.10</t>
  </si>
  <si>
    <t>Bezpečnostní opatření na ochranu osob a majetku v rozsahu platné legislativy a dle podmínek v SoD</t>
  </si>
  <si>
    <t>1.11</t>
  </si>
  <si>
    <t>Bezpečnostní hrazení, oplocení, zajištění přístupu na staveniště apod.</t>
  </si>
  <si>
    <t>1.12</t>
  </si>
  <si>
    <t>Vytýčení prostorové polohy dopravní a technické infrastruktury</t>
  </si>
  <si>
    <t>1.13</t>
  </si>
  <si>
    <t>Zajištění ostrahy majetku a osob v průběhu realizace stavby a až do předání stavby do užívání, např. kamerový systém</t>
  </si>
  <si>
    <t>1.14</t>
  </si>
  <si>
    <t>Zabezpečení staveniště, vnější stavby a ploch dotčených stavbou, vybavení proti odcizení a škodám</t>
  </si>
  <si>
    <t>1.15</t>
  </si>
  <si>
    <t>Provedení veškerých měření a zkoušek, revizních zpráv apod. dle platné legislativy a dle SoD, např. na termovizní měření stavby, revize plynu, revize hromosvodu</t>
  </si>
  <si>
    <t>1.16</t>
  </si>
  <si>
    <t>Jednání s dotčenými institucemi, s dotčenými orgány státní správy a samosprávy - například zajištění dokladů nutných k získání kolaudačního souhlasu, povolení a rozhodnutí nutných k ralizací stavby apod.</t>
  </si>
  <si>
    <t>1.17</t>
  </si>
  <si>
    <t>Součinnost se všemi zúčastněnými stranami - investorem, budoucím uživatelem, projektantem, zástupci organizací státní správy, koordinátorem BOZP apod.</t>
  </si>
  <si>
    <t>1.18</t>
  </si>
  <si>
    <t>Zajištění průzkumů, zkoušek, atestů, sond a revizí apod. uvedených v rozhodnutích a v projektové dokumetnaci nezbytně nutných k provedení díla</t>
  </si>
  <si>
    <t>1.19</t>
  </si>
  <si>
    <t>Technická řešení rozdílů skutečně zjištěného stavu se stavem předpokládaného projektantem apod.</t>
  </si>
  <si>
    <t>1.20</t>
  </si>
  <si>
    <t>Dopravní opatření - dopravní a informační značení na komunikacích pro motorová a nemotorová vozidla a pro pěší, zajištění průchodů apod., projednání s příslušným odborem dopravy, zajištění údržby, čištění apod. dopravního značení a komunikací apod.</t>
  </si>
  <si>
    <t>1.21</t>
  </si>
  <si>
    <t>Provedení dočasné úpravy vjezdu a areálových komunikací pro potřebu realizace díla</t>
  </si>
  <si>
    <t>1.22</t>
  </si>
  <si>
    <t>Zaškolení obsluhy a investorem pověřených osob, vypracování a odsouhlasení provozních a manipulačních řádů, proškolení provozovatele s provozováním a užíváním realizovaného díla dle SoD a jiných podmínek</t>
  </si>
  <si>
    <t>1.23</t>
  </si>
  <si>
    <t xml:space="preserve">Uvedení pozemků a všech povrchů dotčených stavbou do původního stavu </t>
  </si>
  <si>
    <t>1.24</t>
  </si>
  <si>
    <t>Fotodokumentace průběhu výstavby a dle specifikace uvedené SoD a podmínek dotačního titulu</t>
  </si>
  <si>
    <t>1.25</t>
  </si>
  <si>
    <t>Pasportizace území stavby a jejího okolí, zejména stavu příjezdových komunikací staveništní dopravy, předpokládaných dotčených ploch zasažených realizací stavby, požadavků vlastníků a uživatelů sousedních nemovitostí, DOSS apod.</t>
  </si>
  <si>
    <t>1.26</t>
  </si>
  <si>
    <t>Náklady na pojištění stavby a bankovní garance</t>
  </si>
  <si>
    <t>1.27</t>
  </si>
  <si>
    <t>Náklady na provedení vzorků - např. barevnost fasád, klempířských prvků atd.</t>
  </si>
  <si>
    <t>1.28</t>
  </si>
  <si>
    <t>Autorský dozor, spolupráce na technických řešení stavby odchylek zjištěných v průběhu stavby, technická řešení kolizí se skrytými konstrukcemi, které nemohl projektant předvídat (kolize s podzemními sítěmi a konstrukcemi, apod.)</t>
  </si>
  <si>
    <t xml:space="preserve">1)Tento dokument není samostatným podkladem pro další zpracování, jeho nedílnou součástí je projektová dokumentace příslušného objektu a stupně. V případě odkazů na TZ  (technická zpráva) u jednotlivých položek je nutno příslušnou TZ prostudovat. V případě veřejné zakázky je dle vyhlášky 230/2012 Sb. § 1 odstavec 3 příslušnou dokumentací pro stavbu projektová dokumentace pro provádění stavby.
2) V případě zjištění nesouladu mezi projektovou dokumentací a výkazem výměr je povinen tento nesoulad uchazeč, v průběhu výběrového řízení, oznámit formou dotazu zadavateli výběrového řízení.
3) Pokud je v tomto dokumentu uveden název výrobku, jde pouze o specifikaci požadovaného standartu, který musí být dodržen. Je tedy možno použít výrobek s jiným názvem a označením, který ale splní požadovaný standart.
</t>
  </si>
  <si>
    <t>CZ-CC:122012</t>
  </si>
  <si>
    <t>CZ-CPA:1F241</t>
  </si>
  <si>
    <t>Doplnění chlazení do pavilonu UKB A33</t>
  </si>
  <si>
    <t>720</t>
  </si>
  <si>
    <t>Zdravotechnická instalace</t>
  </si>
  <si>
    <t>721</t>
  </si>
  <si>
    <t>Vnitřní kanalizace</t>
  </si>
  <si>
    <t>721176102R00</t>
  </si>
  <si>
    <t>Potrubí HT připojovací D 40 x 1,8 mm</t>
  </si>
  <si>
    <t>721100010RA0</t>
  </si>
  <si>
    <t>Vsazení odbočky</t>
  </si>
  <si>
    <t>28654741R</t>
  </si>
  <si>
    <t>Sifon kondenzační, s kuličkou, DN 40  PP vodorovný Odtok, stavební výška 95 mm</t>
  </si>
  <si>
    <t>Zaslepení odpadního potrubí DN100</t>
  </si>
  <si>
    <t>Demontáž výlevky</t>
  </si>
  <si>
    <t>Demontáž baterií nástěnných</t>
  </si>
  <si>
    <t>Odříznutí trubky do DN25, zaslepení (TV)</t>
  </si>
  <si>
    <t>Ochranná jednotka EA 1'', vč montáže</t>
  </si>
  <si>
    <t>Výtokový ventil 3/4'', se zpětno klapkou, s přírubou na hadici vč. montáže</t>
  </si>
  <si>
    <t>Uzavření nebo otevření vodovodního potrubí</t>
  </si>
  <si>
    <t>720.1</t>
  </si>
  <si>
    <t>720.2</t>
  </si>
  <si>
    <t>720.3</t>
  </si>
  <si>
    <t>720.4</t>
  </si>
  <si>
    <t>720.5</t>
  </si>
  <si>
    <t>720.6</t>
  </si>
  <si>
    <t>720.7</t>
  </si>
  <si>
    <t>M21</t>
  </si>
  <si>
    <t>Elektromontáže</t>
  </si>
  <si>
    <t>M24</t>
  </si>
  <si>
    <t>Montáže vzduchotechnických zařízení a chlazení</t>
  </si>
  <si>
    <t>M36</t>
  </si>
  <si>
    <t>Montáže měřících a regul.zařízení</t>
  </si>
  <si>
    <t>montáž kaučukových izolací</t>
  </si>
  <si>
    <t>Kontrola, doplnění a vyměnění porušené kaučukové izolace na stávajících rozvodech chladu</t>
  </si>
  <si>
    <t>Izolace na bázi syntetického kaučuku s difůzním faktorem µ &gt;= 10 000; součinitel tepelné vodivosti λ0 °C = 0,034 W/mK; pr.22mm, tl. 19mm</t>
  </si>
  <si>
    <t>Izolace na bázi syntetického kaučuku s difůzním faktorem µ &gt;= 10 000; součinitel tepelné vodivosti λ0 °C = 0,034 W/mK; pr.35mm, tl. 19mm</t>
  </si>
  <si>
    <t>Izolace na bázi syntetického kaučuku s difůzním faktorem µ &gt;= 10 000; součinitel tepelné vodivosti λ0 °C = 0,034 W/mK; pr.76mm, tl. 25mm</t>
  </si>
  <si>
    <t>730</t>
  </si>
  <si>
    <t>Ústřední vytápění</t>
  </si>
  <si>
    <t>HZS - chladicí zkouška</t>
  </si>
  <si>
    <t>HZS - propláchnutí, seřízení systému, uvedení do provozu</t>
  </si>
  <si>
    <t>Zaregulování vyvažovacích ventilů</t>
  </si>
  <si>
    <t>732</t>
  </si>
  <si>
    <t>Strojovny</t>
  </si>
  <si>
    <t>uvedení zdroje chladu do provozu</t>
  </si>
  <si>
    <t>kazetová fancoilová jednotka o chladicím výkonu 2,3kW na střední otáčky ventilátoru; elektromotor s vyvedeným termokontaktem, včetně 3-cestného ventilu s pohonem 24V (kv=1,6) analog. signál 0-10V; akustický výkon na střední otáčky 44dB(A); vč. montáže</t>
  </si>
  <si>
    <t>kazetová fancoilová jednotka o chladicím výkonu 3,5kW na nízké otáčky ventilátoru; elektromotor s vyvedeným termokontaktem, včetně 3-cestného ventilu s pohonem 24V (kv=1,6) analog. signál 0-10V; akustický výkon na střední otáčky 44dB(A); vč. montáže</t>
  </si>
  <si>
    <t>reléový modul s montáží do fancoilové jednotky</t>
  </si>
  <si>
    <t xml:space="preserve">automatická doplňovací stanice glycolové směsi z nádoby 200 l. doplňovací automat nemrznoucí směsi s čerpadlem
 0,7kW/230V; max. provozní teplota 110°C, trvalý výkon     4m3/h, hmotnost 18,6kg, připojení vstup 5/4“; výstup 1“ výška/šířka/hloubka 690/470/440mm; max. pracovní tlak 5,5 bar
</t>
  </si>
  <si>
    <t>Montáž a uvedení do provozu doplňovací stanice</t>
  </si>
  <si>
    <t xml:space="preserve">Výplach a kontrola stávajících rozvodů chlazení  vč. kontroly stávajících armatur v soustavě </t>
  </si>
  <si>
    <t>ekologická chladicí směs monoetylenglycol</t>
  </si>
  <si>
    <t>l</t>
  </si>
  <si>
    <t>napuštění nemrznoucí směsi do systému chlazení</t>
  </si>
  <si>
    <t>733</t>
  </si>
  <si>
    <t>Rozvod potrubí</t>
  </si>
  <si>
    <t>Potrubí ocelové závitové bezešvé běžné nízkotlaké DN 15, vč. montáže a základního nátěru</t>
  </si>
  <si>
    <t>Potrubí ocelové závitové bezešvé běžné nízkotlaké DN 25, vč. montáže a základního nátěru</t>
  </si>
  <si>
    <t>Potrubí ocelové bezešvé běžné nízkotlaké 76x3,2, vč. montáže a základního nátěru</t>
  </si>
  <si>
    <t>Navaření odbočky DN15 (1/2") na stávající rozvod</t>
  </si>
  <si>
    <t>Navaření odbočky DN25 (1/2") na stávající rozvod</t>
  </si>
  <si>
    <t>Návarek DN15 (1/2") pro osazení čidel teploty MaR do potrubí, vč. teploměrné jímky závit  G 1/2“, vnitřní průměr jímky cca 6 mm, délka jímky včetně závítu cca 100 mm, vlastní válcová část jímky 87 mm.</t>
  </si>
  <si>
    <t>Návarek DN15 (1/2") pro osazení čidel tlaku MaR do potrubí, vč. zkušebního manometrického kohoutu 1/2", připojení čidla vnitřní G1/2"</t>
  </si>
  <si>
    <t>Tlaková zkouška potrubí ocelového do DN50</t>
  </si>
  <si>
    <t>Tlaková zkouška potrubí ocelového do DN100</t>
  </si>
  <si>
    <t>734</t>
  </si>
  <si>
    <t>Armatury</t>
  </si>
  <si>
    <t>Montáž armatur závitových,s 1závitem, G 1/2, včetně kulového kohoutu vypouštěcího VK 15</t>
  </si>
  <si>
    <t>Montáž armatur závitových,s 2závity, G 1/2-2</t>
  </si>
  <si>
    <t>Montáž armatur přírubových DN65</t>
  </si>
  <si>
    <t>Příruba do potrubí DN65 vč. montáže a spojovacího materiálu</t>
  </si>
  <si>
    <t>Kohout kulový, páka, vnitřní-vnitřní z. DN 15 PN16</t>
  </si>
  <si>
    <t>Kohout kulový, páka, vnitřní-vnitřní z. DN 25 PN16</t>
  </si>
  <si>
    <t>Mezipřírubová uzavírací klapka DN65 PN 16</t>
  </si>
  <si>
    <t>Pryžový kompenzátor do potrubí DN65 PN 16</t>
  </si>
  <si>
    <t>Vyvažovací ventil PN20; rozsah pracovní teploty -20°C-120°C; tělo ventilu ametal; TA STAD DN15</t>
  </si>
  <si>
    <t>Vyvažovací ventil PN20; rozsah pracovní teploty -20°C-120°C; tělo ventilu ametal; TA STAD DN50</t>
  </si>
  <si>
    <t>Závitový filtr s nerezovým sítem; DN15</t>
  </si>
  <si>
    <t>Plnoprůtočná pancéřovaná tlaková hadice l=300mm; DN15 (1/2")</t>
  </si>
  <si>
    <t>Plnoprůtočná pancéřovaná tlaková hadice l=300mm; DN25 (1")</t>
  </si>
  <si>
    <t>Pojistný ventil DN 15, 4bar pro použití v systému s glycolovou směsí</t>
  </si>
  <si>
    <t>Tlakoměr deformační 0-6bar, D 100, vč. montáže</t>
  </si>
  <si>
    <t>Automatický odvzdušňovací ventil 3/8", mosazný, vč. montáže</t>
  </si>
  <si>
    <t>Drobný těsnící a spojovací materiál</t>
  </si>
  <si>
    <t>Pomocné ocel.konstrukce</t>
  </si>
  <si>
    <t>závěsy potr.</t>
  </si>
  <si>
    <t xml:space="preserve">trubková objímka </t>
  </si>
  <si>
    <t>1/2"</t>
  </si>
  <si>
    <t>1"</t>
  </si>
  <si>
    <t>DN65, vč. osazení na podpěry na střeše</t>
  </si>
  <si>
    <t>závitová tyč</t>
  </si>
  <si>
    <t>pr.8 (1m)</t>
  </si>
  <si>
    <t>označení potrubí a armatur</t>
  </si>
  <si>
    <t>štítek zařízení</t>
  </si>
  <si>
    <t>úprava stávající ocelové konstrukce na střeše pro osazení nového zdroje chladu vč. doplnění potřebných příčníků a ošetření zinkovým nátěrem</t>
  </si>
  <si>
    <t>713.1</t>
  </si>
  <si>
    <t>713.2</t>
  </si>
  <si>
    <t>713.3</t>
  </si>
  <si>
    <t>713.4</t>
  </si>
  <si>
    <t>713.5</t>
  </si>
  <si>
    <t>730.1</t>
  </si>
  <si>
    <t>730.2</t>
  </si>
  <si>
    <t>730.3</t>
  </si>
  <si>
    <t>732.1</t>
  </si>
  <si>
    <t>732.2</t>
  </si>
  <si>
    <t>732.3</t>
  </si>
  <si>
    <t>732.4</t>
  </si>
  <si>
    <t>732.5</t>
  </si>
  <si>
    <t>732.6</t>
  </si>
  <si>
    <t>732.7</t>
  </si>
  <si>
    <t>732.8</t>
  </si>
  <si>
    <t>732.9</t>
  </si>
  <si>
    <t>732.10</t>
  </si>
  <si>
    <t>732.11</t>
  </si>
  <si>
    <t>733.1</t>
  </si>
  <si>
    <t>733.2</t>
  </si>
  <si>
    <t>733.3</t>
  </si>
  <si>
    <t>733.4</t>
  </si>
  <si>
    <t>733.5</t>
  </si>
  <si>
    <t>733.6</t>
  </si>
  <si>
    <t>733.7</t>
  </si>
  <si>
    <t>733.8</t>
  </si>
  <si>
    <t>733.9</t>
  </si>
  <si>
    <t>734.1</t>
  </si>
  <si>
    <t>734.2</t>
  </si>
  <si>
    <t>734.3</t>
  </si>
  <si>
    <t>734.4</t>
  </si>
  <si>
    <t>734.5</t>
  </si>
  <si>
    <t>734.6</t>
  </si>
  <si>
    <t>734.7</t>
  </si>
  <si>
    <t>734.8</t>
  </si>
  <si>
    <t>734.9</t>
  </si>
  <si>
    <t>734.10</t>
  </si>
  <si>
    <t>734.11</t>
  </si>
  <si>
    <t>734.12</t>
  </si>
  <si>
    <t>734.13</t>
  </si>
  <si>
    <t>734.14</t>
  </si>
  <si>
    <t>734.15</t>
  </si>
  <si>
    <t>734.16</t>
  </si>
  <si>
    <t>734.17</t>
  </si>
  <si>
    <t>767.2</t>
  </si>
  <si>
    <t>767.3</t>
  </si>
  <si>
    <t>767.4</t>
  </si>
  <si>
    <t>767.5</t>
  </si>
  <si>
    <t>767.6</t>
  </si>
  <si>
    <t>767.7</t>
  </si>
  <si>
    <t>Materiál nosný kusový</t>
  </si>
  <si>
    <t>řazení 1</t>
  </si>
  <si>
    <t>Spínač jednopólový pro vodiče 1,5-2,5mm2. Barva šedá. 16A, 250V AC. Na povrch</t>
  </si>
  <si>
    <t>OTP125</t>
  </si>
  <si>
    <t>Spinac v krytu IP65/3P/45kW</t>
  </si>
  <si>
    <t>Krabice rozbočovací typu Acidur povrchová</t>
  </si>
  <si>
    <t>CP 636</t>
  </si>
  <si>
    <t>Protipozarni malta na zapravení ucpávky</t>
  </si>
  <si>
    <t>Materiál nosný délkový</t>
  </si>
  <si>
    <t>2x1,5</t>
  </si>
  <si>
    <t>Kabel CYKY</t>
  </si>
  <si>
    <t>3x1,5</t>
  </si>
  <si>
    <t>Kabel CYKY-J</t>
  </si>
  <si>
    <t>Kabel CYKY-O</t>
  </si>
  <si>
    <t>3x2,5</t>
  </si>
  <si>
    <t>5x1,5</t>
  </si>
  <si>
    <t>5x25</t>
  </si>
  <si>
    <t>Kabel 1-CYKY-J</t>
  </si>
  <si>
    <t>62/50</t>
  </si>
  <si>
    <t>Kabelovy žlab plechový</t>
  </si>
  <si>
    <t>LV 11/10</t>
  </si>
  <si>
    <t>Lista vkladaci</t>
  </si>
  <si>
    <t>Montážní práce</t>
  </si>
  <si>
    <t>1 zapuštěný</t>
  </si>
  <si>
    <t xml:space="preserve">Spínač </t>
  </si>
  <si>
    <t>zapuštěný</t>
  </si>
  <si>
    <t>6 nástěnný</t>
  </si>
  <si>
    <t xml:space="preserve">Spínač  IP44 plast </t>
  </si>
  <si>
    <t>Uzavřený kabelový žlab kovový</t>
  </si>
  <si>
    <t>50 kg</t>
  </si>
  <si>
    <t>Montáž rozvodnice</t>
  </si>
  <si>
    <t>2.5</t>
  </si>
  <si>
    <t>Ukončení vodiče</t>
  </si>
  <si>
    <t>stena 15cm</t>
  </si>
  <si>
    <t>Pozarni ucpavka zapravení</t>
  </si>
  <si>
    <t>strop 20cm</t>
  </si>
  <si>
    <t xml:space="preserve">          Technicko - obchodní specifikace</t>
  </si>
  <si>
    <t>Rozvaděč RT</t>
  </si>
  <si>
    <t>230V</t>
  </si>
  <si>
    <t>Oddělovací relé</t>
  </si>
  <si>
    <t>4 MODULY</t>
  </si>
  <si>
    <t>Skříň</t>
  </si>
  <si>
    <t>Svorky</t>
  </si>
  <si>
    <t>Ostatní</t>
  </si>
  <si>
    <t xml:space="preserve">       předběžná obhlídka</t>
  </si>
  <si>
    <t xml:space="preserve">       nezměřitelné montážní práce</t>
  </si>
  <si>
    <t xml:space="preserve">       dozor</t>
  </si>
  <si>
    <t xml:space="preserve">       koordinace s ostatními profesemi</t>
  </si>
  <si>
    <t xml:space="preserve">       ověření obvodu po dokončení instalace</t>
  </si>
  <si>
    <t>Doprava dodávek</t>
  </si>
  <si>
    <t>Prořez délkového materiálu</t>
  </si>
  <si>
    <t>Materiál podružný</t>
  </si>
  <si>
    <t>PPV</t>
  </si>
  <si>
    <t>Práce účtované hodinovou sazbou</t>
  </si>
  <si>
    <t>Revize</t>
  </si>
  <si>
    <t>Dokumentace skutečného provedení</t>
  </si>
  <si>
    <t>13</t>
  </si>
  <si>
    <t>Měření a regulace - systémová část a BMS</t>
  </si>
  <si>
    <t xml:space="preserve">eBCON
eBM 800
</t>
  </si>
  <si>
    <t xml:space="preserve">systémový kontroler, nativní protokol BACnet, 
provedení se 4 pozicemi pro rozšiřující vstupy a výstupy,  
napájení 24 VAC (1. kategorie UPS), 
je vyžadována 100 % kompaktibilita se stávajícím systémem BMS areálu Univerzitního Kampusu MU - Deklarováno a vyžadováno  v Metodice nasazování a úprav komponent BMS verze 1.3.1 z roku 2014. 
Způsob komunikace jednotlivých komponent BMS v tomto prostředí je definován komunikačním protokolem dle ČSN EN ISO 16484-5.
1 ks modul rozšiřujících vstupů a výstupů 8UI, 
  </t>
  </si>
  <si>
    <t>02</t>
  </si>
  <si>
    <t>terminátor pro síť BACnet MS/TP</t>
  </si>
  <si>
    <t>03</t>
  </si>
  <si>
    <t xml:space="preserve">rozvodnice plast 600x800x250 mm, 
napájení 230 VAC, 1 kategorie UPS
napájecí zdroj 230/24 VAC, 60 VA;
napájecí zdroj 230/24 VDC, 60 VA;
svorky, průchodky, 
</t>
  </si>
  <si>
    <t>04</t>
  </si>
  <si>
    <t>Propoj. kabel, Cat.5E nestíněný 2xRJ-45, délka 5 m,</t>
  </si>
  <si>
    <t>05</t>
  </si>
  <si>
    <t>zásuvka datová, modul pro 2 ks keystone 
strukturované kabeláže do rozvaděče</t>
  </si>
  <si>
    <t>06</t>
  </si>
  <si>
    <t xml:space="preserve">rozvodnice plast 300x400x200 mm, napájení 230 VAC, 1 kategorie UPS
napájecí zdroj 230/24 VAC, 60 VA;
napájecí zdroj 230/24 VDC, 60 VA;
svorky, průchodky, 
</t>
  </si>
  <si>
    <t>07</t>
  </si>
  <si>
    <t xml:space="preserve">jednotka rozšiřujících vstupů/výstupů, komunikační rozhraní  BACnet - Link Net 
napájení 24 VAC, 4 UI, 4 BO, </t>
  </si>
  <si>
    <t>MaR - aplikační část</t>
  </si>
  <si>
    <t>DFC 322</t>
  </si>
  <si>
    <t xml:space="preserve">Aplikační kontroler MaR fancoilových klimatizačních jednotek, nativní protokol BACnet MS/TP
umožňující autonomní automatický provoz i centrální řízení z centrály BMS 
vstupy  2 UI (unifikované), vstup 1x termistor, 2x BO, 2x AO, 3x 230 VAC, 
je vyžadována 100 % kompaktibilita se stávajícím systémem BMS areálu Univerzitního Kampusu MU - Deklarováno a vyžadováno  v Metodice nasazování a úprav komponent BMS verze 1.3.1 z roku 2014. </t>
  </si>
  <si>
    <t>DNS 24 L</t>
  </si>
  <si>
    <t>uživatelský ovladač klimatizace místností inteligentní, komunikace RS 485, 4 tlačítkový, displey, 
kompaktibilní se stávajícícm systéme BMS UKB a aplikačním kontrolerem fancoilových jednotek.
 vyžadována 100 % kompaktibilita se stávajícím systémem BMS areálu Univerzitního Kampusu MU - Deklarováno a vyžadováno  v Metodice nasazování a úprav komponent BMS verze 1.3.1 z roku 2014.</t>
  </si>
  <si>
    <t>12</t>
  </si>
  <si>
    <t>elektrotermická ovládací hlavice pro radiátorové venitly se spojitým řízením 0÷10 VDC;
napájení 24 VAC, zdvih dle původního ventilu, 
přestavná doba cca 150 sec, berzproudu zavřeno, 
ovládací kabel 1 m.</t>
  </si>
  <si>
    <t xml:space="preserve">snímače teploty prostorový - lokální měření teploty, měřící signál unifikovaný 10kΩ, </t>
  </si>
  <si>
    <t>14</t>
  </si>
  <si>
    <t xml:space="preserve">rozvodnice plastová 350x600x100 mm, 
s oceloplechovým rámem s dveřmi barva bílá
napájení 230 VAC, 6 A, 
napájecí zroj 24 VDC 60VA,
relé 230 VAC 8A, cívka 24VAC, 2 P … 2 ks
relé 230 VAC 8A, cívka 230VAC, 2 P … 3 ks
</t>
  </si>
  <si>
    <t>15</t>
  </si>
  <si>
    <t xml:space="preserve">okenní kontakt magnmetické spínání,
magnetické relé, spínací napětí 10 VDC, </t>
  </si>
  <si>
    <t>16</t>
  </si>
  <si>
    <t>snímač tlaku  0÷ 6barů, závit C1/2", napájení 24 VDC, signál 4÷24 mA</t>
  </si>
  <si>
    <t>17</t>
  </si>
  <si>
    <t>snímač teploty příložný, čidlo NTC20</t>
  </si>
  <si>
    <t>13 - MaR</t>
  </si>
  <si>
    <t>programové vybavení a zkoušky</t>
  </si>
  <si>
    <t>21</t>
  </si>
  <si>
    <t>programové vybavení MaR - HZS</t>
  </si>
  <si>
    <t>22</t>
  </si>
  <si>
    <t>programové vybavení BMS - HZS</t>
  </si>
  <si>
    <t>23</t>
  </si>
  <si>
    <t>oživení a vyzkoušení   HZS, zaškoélení obsluhy</t>
  </si>
  <si>
    <t>kabeláž MaR</t>
  </si>
  <si>
    <t>31</t>
  </si>
  <si>
    <t>kabel pro komunikaci rozhraní BACnet EHT, kategorie 5E</t>
  </si>
  <si>
    <t>32</t>
  </si>
  <si>
    <t>kabel pro komunikaci rozhraní BACnet MS/TP, RS485, standard dle normy RS485</t>
  </si>
  <si>
    <t>33</t>
  </si>
  <si>
    <t xml:space="preserve">kabel stíněný pro měření a regulaci JYTY 2x1
</t>
  </si>
  <si>
    <t>34</t>
  </si>
  <si>
    <t xml:space="preserve">kabel stíněný pro měření a regulaci JYTY 4x1
</t>
  </si>
  <si>
    <t>35</t>
  </si>
  <si>
    <t>kabel silový pro elektrické napájení CYKY  
7 žílový  1,5 mm2</t>
  </si>
  <si>
    <t>36</t>
  </si>
  <si>
    <t>kabel silový pro elektrické napájení CYKY  
5 žílový  1,5 mm2</t>
  </si>
  <si>
    <t>37</t>
  </si>
  <si>
    <t>kabel silový pro elektrické pospojování  do 6 mm2</t>
  </si>
  <si>
    <t>38</t>
  </si>
  <si>
    <t>kabelový žlab MARS 40x20</t>
  </si>
  <si>
    <t>39</t>
  </si>
  <si>
    <t>kabelová chránička do venk.prostředí, do země, 
ohebná, dvouplášťová, světlost D=20mm,
včetně koncovek</t>
  </si>
  <si>
    <t>40</t>
  </si>
  <si>
    <t>přístrojové krabice pro připojení a instalace přístrojů MaR, zhotovení kapes instalace a zapravení</t>
  </si>
  <si>
    <t>prostupy pro kabeláž a požární utěsnění prostupů</t>
  </si>
  <si>
    <t>41</t>
  </si>
  <si>
    <t xml:space="preserve">zhotovení kabelových prostupů </t>
  </si>
  <si>
    <t>42</t>
  </si>
  <si>
    <t>protipožární utěsnění kabelových prostupů po dokončení kabeláže, certifikovaný materriál a práce</t>
  </si>
  <si>
    <t>12 - SLP</t>
  </si>
  <si>
    <t>12 - Strukturovaná kabeláž</t>
  </si>
  <si>
    <t>50</t>
  </si>
  <si>
    <t>Propoj. kabel, Cat.5E nestíněný 2xRJ-45, délka 2 m,</t>
  </si>
  <si>
    <t>51</t>
  </si>
  <si>
    <t>kabelový žlab drátěný</t>
  </si>
  <si>
    <t>62</t>
  </si>
  <si>
    <t>závěs a podpěra pro kabelovou trasu MaR</t>
  </si>
  <si>
    <t>Zdroj chladu v kompaktním provedení s hydromodulem; minimální termodynamický výkon 74,4kW; maximální el. příkon 36,4kW;</t>
  </si>
  <si>
    <t>doprava zdroje chladu na místo stavby vč. vyzvednutí na střechu (maximální váha zdroje chladu 726kg) a osazení na ocelovou konstrukci</t>
  </si>
  <si>
    <t>sada</t>
  </si>
  <si>
    <t>VÝKAZ VÝMĚR</t>
  </si>
  <si>
    <t>Položkový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</si>
</sst>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#,##0.00000"/>
  </numFmts>
  <fonts count="29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8"/>
      <color indexed="21"/>
      <name val="Arial CE"/>
      <family val="2"/>
      <charset val="238"/>
    </font>
    <font>
      <b/>
      <sz val="12"/>
      <name val="Arial CE"/>
      <charset val="238"/>
    </font>
    <font>
      <sz val="10"/>
      <name val="Helv"/>
      <charset val="238"/>
    </font>
    <font>
      <b/>
      <sz val="10"/>
      <name val="Helv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11"/>
      <name val="Arial CE"/>
    </font>
    <font>
      <b/>
      <i/>
      <sz val="11"/>
      <name val="Arial CE"/>
    </font>
    <font>
      <b/>
      <sz val="11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292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0" fillId="0" borderId="0" xfId="0" applyFill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3" fillId="0" borderId="0" xfId="1" applyFont="1" applyFill="1" applyAlignment="1">
      <alignment horizontal="centerContinuous"/>
    </xf>
    <xf numFmtId="0" fontId="13" fillId="0" borderId="0" xfId="1" applyFont="1" applyFill="1" applyAlignment="1">
      <alignment horizontal="right"/>
    </xf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9" fillId="0" borderId="48" xfId="1" applyFill="1" applyBorder="1"/>
    <xf numFmtId="0" fontId="9" fillId="0" borderId="0" xfId="1" applyFill="1" applyAlignment="1">
      <alignment horizontal="right"/>
    </xf>
    <xf numFmtId="0" fontId="9" fillId="0" borderId="0" xfId="1" applyFill="1" applyAlignment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5" xfId="1" applyFont="1" applyFill="1" applyBorder="1" applyAlignment="1">
      <alignment horizontal="center"/>
    </xf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4" fillId="0" borderId="0" xfId="1" applyFont="1"/>
    <xf numFmtId="49" fontId="15" fillId="0" borderId="53" xfId="1" applyNumberFormat="1" applyFont="1" applyFill="1" applyBorder="1" applyAlignment="1">
      <alignment horizontal="center" shrinkToFit="1"/>
    </xf>
    <xf numFmtId="4" fontId="15" fillId="0" borderId="53" xfId="1" applyNumberFormat="1" applyFont="1" applyFill="1" applyBorder="1" applyAlignment="1">
      <alignment horizontal="right"/>
    </xf>
    <xf numFmtId="4" fontId="15" fillId="0" borderId="53" xfId="1" applyNumberFormat="1" applyFont="1" applyFill="1" applyBorder="1"/>
    <xf numFmtId="4" fontId="16" fillId="0" borderId="53" xfId="1" applyNumberFormat="1" applyFont="1" applyFill="1" applyBorder="1" applyAlignment="1">
      <alignment horizontal="right" wrapText="1"/>
    </xf>
    <xf numFmtId="0" fontId="16" fillId="0" borderId="53" xfId="1" applyFont="1" applyFill="1" applyBorder="1" applyAlignment="1">
      <alignment horizontal="left" wrapText="1"/>
    </xf>
    <xf numFmtId="0" fontId="16" fillId="0" borderId="53" xfId="0" applyFont="1" applyFill="1" applyBorder="1" applyAlignment="1">
      <alignment horizontal="right"/>
    </xf>
    <xf numFmtId="0" fontId="17" fillId="0" borderId="0" xfId="1" applyFont="1"/>
    <xf numFmtId="0" fontId="9" fillId="0" borderId="57" xfId="1" applyFill="1" applyBorder="1" applyAlignment="1">
      <alignment horizontal="center"/>
    </xf>
    <xf numFmtId="4" fontId="9" fillId="0" borderId="57" xfId="1" applyNumberFormat="1" applyFill="1" applyBorder="1" applyAlignment="1">
      <alignment horizontal="right"/>
    </xf>
    <xf numFmtId="4" fontId="5" fillId="0" borderId="57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4" fontId="20" fillId="0" borderId="53" xfId="1" applyNumberFormat="1" applyFont="1" applyFill="1" applyBorder="1" applyAlignment="1">
      <alignment horizontal="right" wrapText="1"/>
    </xf>
    <xf numFmtId="0" fontId="9" fillId="0" borderId="0" xfId="1" applyFill="1" applyAlignment="1">
      <alignment vertical="top"/>
    </xf>
    <xf numFmtId="0" fontId="12" fillId="0" borderId="0" xfId="1" applyFont="1" applyFill="1" applyAlignment="1">
      <alignment horizontal="centerContinuous" vertical="top"/>
    </xf>
    <xf numFmtId="0" fontId="13" fillId="0" borderId="0" xfId="1" applyFont="1" applyFill="1" applyAlignment="1">
      <alignment horizontal="centerContinuous" vertical="top"/>
    </xf>
    <xf numFmtId="0" fontId="3" fillId="0" borderId="44" xfId="1" applyFont="1" applyFill="1" applyBorder="1" applyAlignment="1">
      <alignment vertical="top"/>
    </xf>
    <xf numFmtId="0" fontId="3" fillId="0" borderId="48" xfId="1" applyFont="1" applyFill="1" applyBorder="1" applyAlignment="1">
      <alignment vertical="top"/>
    </xf>
    <xf numFmtId="0" fontId="10" fillId="0" borderId="0" xfId="1" applyFont="1" applyFill="1" applyAlignment="1">
      <alignment vertical="top"/>
    </xf>
    <xf numFmtId="0" fontId="9" fillId="0" borderId="0" xfId="1" applyFont="1" applyFill="1" applyAlignment="1">
      <alignment vertical="top"/>
    </xf>
    <xf numFmtId="49" fontId="4" fillId="0" borderId="55" xfId="1" applyNumberFormat="1" applyFont="1" applyFill="1" applyBorder="1" applyAlignment="1">
      <alignment vertical="top"/>
    </xf>
    <xf numFmtId="0" fontId="4" fillId="0" borderId="15" xfId="1" applyFont="1" applyFill="1" applyBorder="1" applyAlignment="1">
      <alignment horizontal="center" vertical="top"/>
    </xf>
    <xf numFmtId="0" fontId="5" fillId="0" borderId="53" xfId="1" applyFont="1" applyFill="1" applyBorder="1" applyAlignment="1">
      <alignment horizontal="center" vertical="top"/>
    </xf>
    <xf numFmtId="49" fontId="5" fillId="0" borderId="53" xfId="1" applyNumberFormat="1" applyFont="1" applyFill="1" applyBorder="1" applyAlignment="1">
      <alignment horizontal="left" vertical="top"/>
    </xf>
    <xf numFmtId="0" fontId="5" fillId="0" borderId="53" xfId="1" applyFont="1" applyFill="1" applyBorder="1" applyAlignment="1">
      <alignment vertical="top"/>
    </xf>
    <xf numFmtId="0" fontId="7" fillId="0" borderId="53" xfId="1" applyFont="1" applyFill="1" applyBorder="1" applyAlignment="1">
      <alignment horizontal="center" vertical="top"/>
    </xf>
    <xf numFmtId="49" fontId="8" fillId="0" borderId="53" xfId="1" applyNumberFormat="1" applyFont="1" applyFill="1" applyBorder="1" applyAlignment="1">
      <alignment horizontal="left" vertical="top"/>
    </xf>
    <xf numFmtId="0" fontId="8" fillId="0" borderId="53" xfId="1" applyFont="1" applyFill="1" applyBorder="1" applyAlignment="1">
      <alignment vertical="top" wrapText="1"/>
    </xf>
    <xf numFmtId="0" fontId="10" fillId="0" borderId="53" xfId="1" applyFont="1" applyFill="1" applyBorder="1" applyAlignment="1">
      <alignment horizontal="center" vertical="top"/>
    </xf>
    <xf numFmtId="49" fontId="10" fillId="0" borderId="53" xfId="1" applyNumberFormat="1" applyFont="1" applyFill="1" applyBorder="1" applyAlignment="1">
      <alignment horizontal="left" vertical="top"/>
    </xf>
    <xf numFmtId="0" fontId="9" fillId="0" borderId="57" xfId="1" applyFill="1" applyBorder="1" applyAlignment="1">
      <alignment horizontal="center" vertical="top"/>
    </xf>
    <xf numFmtId="49" fontId="3" fillId="0" borderId="57" xfId="1" applyNumberFormat="1" applyFont="1" applyFill="1" applyBorder="1" applyAlignment="1">
      <alignment horizontal="left" vertical="top"/>
    </xf>
    <xf numFmtId="0" fontId="3" fillId="0" borderId="57" xfId="1" applyFont="1" applyFill="1" applyBorder="1" applyAlignment="1">
      <alignment vertical="top"/>
    </xf>
    <xf numFmtId="0" fontId="9" fillId="0" borderId="0" xfId="1" applyAlignment="1">
      <alignment vertical="top"/>
    </xf>
    <xf numFmtId="0" fontId="9" fillId="0" borderId="0" xfId="1" applyBorder="1" applyAlignment="1">
      <alignment vertical="top"/>
    </xf>
    <xf numFmtId="0" fontId="18" fillId="0" borderId="0" xfId="1" applyFont="1" applyAlignment="1">
      <alignment vertical="top"/>
    </xf>
    <xf numFmtId="0" fontId="19" fillId="0" borderId="0" xfId="1" applyFont="1" applyBorder="1" applyAlignment="1">
      <alignment vertical="top"/>
    </xf>
    <xf numFmtId="0" fontId="18" fillId="0" borderId="0" xfId="1" applyFont="1" applyBorder="1" applyAlignment="1">
      <alignment vertical="top"/>
    </xf>
    <xf numFmtId="0" fontId="4" fillId="0" borderId="55" xfId="1" applyFont="1" applyFill="1" applyBorder="1" applyAlignment="1">
      <alignment horizontal="center" wrapText="1"/>
    </xf>
    <xf numFmtId="4" fontId="15" fillId="0" borderId="53" xfId="1" applyNumberFormat="1" applyFont="1" applyFill="1" applyBorder="1" applyAlignment="1">
      <alignment horizontal="center"/>
    </xf>
    <xf numFmtId="0" fontId="9" fillId="0" borderId="0" xfId="1" applyAlignment="1">
      <alignment horizontal="center"/>
    </xf>
    <xf numFmtId="0" fontId="9" fillId="0" borderId="53" xfId="1" applyNumberFormat="1" applyFill="1" applyBorder="1" applyAlignment="1">
      <alignment horizontal="center"/>
    </xf>
    <xf numFmtId="0" fontId="16" fillId="0" borderId="53" xfId="0" applyFont="1" applyFill="1" applyBorder="1" applyAlignment="1">
      <alignment horizontal="center"/>
    </xf>
    <xf numFmtId="4" fontId="5" fillId="0" borderId="57" xfId="1" applyNumberFormat="1" applyFont="1" applyFill="1" applyBorder="1" applyAlignment="1">
      <alignment horizontal="center"/>
    </xf>
    <xf numFmtId="0" fontId="22" fillId="0" borderId="0" xfId="0" applyFont="1" applyAlignment="1">
      <alignment horizontal="center"/>
    </xf>
    <xf numFmtId="0" fontId="22" fillId="0" borderId="0" xfId="0" applyFont="1"/>
    <xf numFmtId="0" fontId="22" fillId="0" borderId="58" xfId="0" applyFont="1" applyBorder="1"/>
    <xf numFmtId="49" fontId="22" fillId="0" borderId="59" xfId="0" applyNumberFormat="1" applyFont="1" applyBorder="1" applyAlignment="1">
      <alignment horizontal="center"/>
    </xf>
    <xf numFmtId="0" fontId="22" fillId="0" borderId="61" xfId="0" applyFont="1" applyBorder="1"/>
    <xf numFmtId="49" fontId="22" fillId="0" borderId="14" xfId="0" applyNumberFormat="1" applyFont="1" applyBorder="1"/>
    <xf numFmtId="0" fontId="22" fillId="0" borderId="63" xfId="0" applyFont="1" applyBorder="1"/>
    <xf numFmtId="49" fontId="22" fillId="0" borderId="64" xfId="0" applyNumberFormat="1" applyFont="1" applyBorder="1"/>
    <xf numFmtId="49" fontId="22" fillId="0" borderId="0" xfId="0" applyNumberFormat="1" applyFont="1"/>
    <xf numFmtId="49" fontId="22" fillId="0" borderId="0" xfId="0" applyNumberFormat="1" applyFont="1" applyAlignment="1">
      <alignment wrapText="1"/>
    </xf>
    <xf numFmtId="0" fontId="23" fillId="2" borderId="66" xfId="0" applyFont="1" applyFill="1" applyBorder="1" applyAlignment="1">
      <alignment horizontal="center"/>
    </xf>
    <xf numFmtId="49" fontId="23" fillId="2" borderId="67" xfId="0" applyNumberFormat="1" applyFont="1" applyFill="1" applyBorder="1" applyAlignment="1">
      <alignment horizontal="center"/>
    </xf>
    <xf numFmtId="49" fontId="23" fillId="2" borderId="67" xfId="0" applyNumberFormat="1" applyFont="1" applyFill="1" applyBorder="1" applyAlignment="1">
      <alignment horizontal="center" wrapText="1"/>
    </xf>
    <xf numFmtId="0" fontId="23" fillId="2" borderId="67" xfId="0" applyFont="1" applyFill="1" applyBorder="1" applyAlignment="1">
      <alignment horizontal="center"/>
    </xf>
    <xf numFmtId="0" fontId="23" fillId="2" borderId="68" xfId="0" applyFont="1" applyFill="1" applyBorder="1" applyAlignment="1">
      <alignment horizontal="center" wrapText="1"/>
    </xf>
    <xf numFmtId="0" fontId="23" fillId="2" borderId="69" xfId="0" applyFont="1" applyFill="1" applyBorder="1" applyAlignment="1">
      <alignment horizontal="center" wrapText="1"/>
    </xf>
    <xf numFmtId="0" fontId="23" fillId="2" borderId="70" xfId="0" applyFont="1" applyFill="1" applyBorder="1" applyAlignment="1">
      <alignment horizontal="center" wrapText="1"/>
    </xf>
    <xf numFmtId="0" fontId="22" fillId="2" borderId="30" xfId="0" applyFont="1" applyFill="1" applyBorder="1"/>
    <xf numFmtId="49" fontId="22" fillId="2" borderId="71" xfId="0" applyNumberFormat="1" applyFont="1" applyFill="1" applyBorder="1"/>
    <xf numFmtId="4" fontId="22" fillId="0" borderId="73" xfId="0" applyNumberFormat="1" applyFont="1" applyBorder="1" applyAlignment="1">
      <alignment horizontal="center"/>
    </xf>
    <xf numFmtId="0" fontId="22" fillId="2" borderId="34" xfId="0" applyFont="1" applyFill="1" applyBorder="1"/>
    <xf numFmtId="0" fontId="22" fillId="2" borderId="19" xfId="0" applyNumberFormat="1" applyFont="1" applyFill="1" applyBorder="1"/>
    <xf numFmtId="0" fontId="22" fillId="2" borderId="57" xfId="0" applyNumberFormat="1" applyFont="1" applyFill="1" applyBorder="1" applyAlignment="1">
      <alignment horizontal="left" wrapText="1"/>
    </xf>
    <xf numFmtId="0" fontId="22" fillId="2" borderId="57" xfId="0" applyFont="1" applyFill="1" applyBorder="1" applyAlignment="1">
      <alignment horizontal="center" shrinkToFit="1"/>
    </xf>
    <xf numFmtId="166" fontId="22" fillId="2" borderId="57" xfId="0" applyNumberFormat="1" applyFont="1" applyFill="1" applyBorder="1"/>
    <xf numFmtId="4" fontId="22" fillId="2" borderId="19" xfId="0" applyNumberFormat="1" applyFont="1" applyFill="1" applyBorder="1" applyAlignment="1"/>
    <xf numFmtId="4" fontId="22" fillId="2" borderId="56" xfId="0" applyNumberFormat="1" applyFont="1" applyFill="1" applyBorder="1" applyAlignment="1"/>
    <xf numFmtId="4" fontId="22" fillId="2" borderId="29" xfId="0" applyNumberFormat="1" applyFont="1" applyFill="1" applyBorder="1" applyAlignment="1">
      <alignment horizontal="center"/>
    </xf>
    <xf numFmtId="0" fontId="24" fillId="0" borderId="5" xfId="0" applyFont="1" applyBorder="1"/>
    <xf numFmtId="4" fontId="24" fillId="0" borderId="54" xfId="0" applyNumberFormat="1" applyFont="1" applyBorder="1" applyAlignment="1">
      <alignment horizontal="center"/>
    </xf>
    <xf numFmtId="0" fontId="24" fillId="0" borderId="0" xfId="0" applyFont="1"/>
    <xf numFmtId="0" fontId="24" fillId="0" borderId="5" xfId="0" applyFont="1" applyBorder="1" applyAlignment="1">
      <alignment vertical="top"/>
    </xf>
    <xf numFmtId="0" fontId="24" fillId="0" borderId="13" xfId="0" applyNumberFormat="1" applyFont="1" applyBorder="1" applyAlignment="1">
      <alignment vertical="top"/>
    </xf>
    <xf numFmtId="0" fontId="24" fillId="0" borderId="53" xfId="0" applyNumberFormat="1" applyFont="1" applyBorder="1" applyAlignment="1">
      <alignment horizontal="left" vertical="top" wrapText="1"/>
    </xf>
    <xf numFmtId="0" fontId="24" fillId="0" borderId="53" xfId="0" applyFont="1" applyBorder="1" applyAlignment="1">
      <alignment horizontal="center" vertical="top" shrinkToFit="1"/>
    </xf>
    <xf numFmtId="166" fontId="24" fillId="0" borderId="53" xfId="0" applyNumberFormat="1" applyFont="1" applyBorder="1" applyAlignment="1">
      <alignment vertical="top"/>
    </xf>
    <xf numFmtId="4" fontId="24" fillId="3" borderId="53" xfId="0" applyNumberFormat="1" applyFont="1" applyFill="1" applyBorder="1" applyAlignment="1" applyProtection="1">
      <alignment vertical="top"/>
      <protection locked="0"/>
    </xf>
    <xf numFmtId="4" fontId="24" fillId="0" borderId="53" xfId="0" applyNumberFormat="1" applyFont="1" applyBorder="1" applyAlignment="1">
      <alignment vertical="top"/>
    </xf>
    <xf numFmtId="4" fontId="24" fillId="0" borderId="54" xfId="0" applyNumberFormat="1" applyFont="1" applyBorder="1" applyAlignment="1">
      <alignment horizontal="center" vertical="top"/>
    </xf>
    <xf numFmtId="0" fontId="24" fillId="0" borderId="5" xfId="0" applyFont="1" applyBorder="1" applyAlignment="1">
      <alignment horizontal="right" vertical="top"/>
    </xf>
    <xf numFmtId="0" fontId="24" fillId="0" borderId="13" xfId="0" applyNumberFormat="1" applyFont="1" applyBorder="1"/>
    <xf numFmtId="0" fontId="24" fillId="0" borderId="0" xfId="0" applyFont="1" applyFill="1"/>
    <xf numFmtId="0" fontId="24" fillId="0" borderId="74" xfId="0" applyFont="1" applyBorder="1" applyAlignment="1">
      <alignment vertical="top"/>
    </xf>
    <xf numFmtId="0" fontId="24" fillId="0" borderId="75" xfId="0" applyNumberFormat="1" applyFont="1" applyBorder="1" applyAlignment="1">
      <alignment vertical="top"/>
    </xf>
    <xf numFmtId="0" fontId="24" fillId="0" borderId="76" xfId="0" applyNumberFormat="1" applyFont="1" applyFill="1" applyBorder="1" applyAlignment="1">
      <alignment horizontal="left" vertical="top" wrapText="1"/>
    </xf>
    <xf numFmtId="0" fontId="24" fillId="0" borderId="76" xfId="0" applyFont="1" applyBorder="1" applyAlignment="1">
      <alignment horizontal="center" vertical="top" shrinkToFit="1"/>
    </xf>
    <xf numFmtId="166" fontId="24" fillId="0" borderId="76" xfId="0" applyNumberFormat="1" applyFont="1" applyBorder="1" applyAlignment="1">
      <alignment vertical="top"/>
    </xf>
    <xf numFmtId="4" fontId="24" fillId="3" borderId="76" xfId="0" applyNumberFormat="1" applyFont="1" applyFill="1" applyBorder="1" applyAlignment="1" applyProtection="1">
      <alignment vertical="top"/>
      <protection locked="0"/>
    </xf>
    <xf numFmtId="4" fontId="24" fillId="0" borderId="76" xfId="0" applyNumberFormat="1" applyFont="1" applyBorder="1" applyAlignment="1">
      <alignment vertical="top"/>
    </xf>
    <xf numFmtId="4" fontId="24" fillId="0" borderId="77" xfId="0" applyNumberFormat="1" applyFont="1" applyBorder="1" applyAlignment="1">
      <alignment horizontal="center" vertical="top"/>
    </xf>
    <xf numFmtId="0" fontId="22" fillId="0" borderId="0" xfId="0" applyFont="1" applyFill="1"/>
    <xf numFmtId="0" fontId="24" fillId="0" borderId="0" xfId="0" applyFont="1" applyBorder="1"/>
    <xf numFmtId="0" fontId="24" fillId="0" borderId="0" xfId="0" applyNumberFormat="1" applyFont="1" applyBorder="1"/>
    <xf numFmtId="0" fontId="25" fillId="0" borderId="0" xfId="0" applyNumberFormat="1" applyFont="1" applyBorder="1" applyAlignment="1">
      <alignment horizontal="left" wrapText="1"/>
    </xf>
    <xf numFmtId="0" fontId="25" fillId="0" borderId="0" xfId="0" applyNumberFormat="1" applyFont="1" applyBorder="1" applyAlignment="1">
      <alignment wrapText="1" shrinkToFit="1"/>
    </xf>
    <xf numFmtId="166" fontId="25" fillId="0" borderId="0" xfId="0" applyNumberFormat="1" applyFont="1" applyBorder="1" applyAlignment="1">
      <alignment wrapText="1"/>
    </xf>
    <xf numFmtId="4" fontId="25" fillId="0" borderId="0" xfId="0" applyNumberFormat="1" applyFont="1" applyBorder="1" applyAlignment="1">
      <alignment wrapText="1"/>
    </xf>
    <xf numFmtId="4" fontId="24" fillId="0" borderId="0" xfId="0" applyNumberFormat="1" applyFont="1" applyBorder="1" applyAlignment="1">
      <alignment horizontal="center"/>
    </xf>
    <xf numFmtId="0" fontId="26" fillId="2" borderId="78" xfId="1" applyFont="1" applyFill="1" applyBorder="1" applyAlignment="1">
      <alignment horizontal="center"/>
    </xf>
    <xf numFmtId="49" fontId="27" fillId="2" borderId="51" xfId="1" applyNumberFormat="1" applyFont="1" applyFill="1" applyBorder="1" applyAlignment="1">
      <alignment horizontal="left"/>
    </xf>
    <xf numFmtId="49" fontId="27" fillId="2" borderId="51" xfId="1" applyNumberFormat="1" applyFont="1" applyFill="1" applyBorder="1"/>
    <xf numFmtId="0" fontId="26" fillId="2" borderId="51" xfId="1" applyFont="1" applyFill="1" applyBorder="1" applyAlignment="1">
      <alignment horizontal="center"/>
    </xf>
    <xf numFmtId="4" fontId="26" fillId="2" borderId="51" xfId="1" applyNumberFormat="1" applyFont="1" applyFill="1" applyBorder="1" applyAlignment="1">
      <alignment horizontal="right"/>
    </xf>
    <xf numFmtId="4" fontId="28" fillId="2" borderId="52" xfId="1" applyNumberFormat="1" applyFont="1" applyFill="1" applyBorder="1"/>
    <xf numFmtId="49" fontId="8" fillId="0" borderId="53" xfId="1" applyNumberFormat="1" applyFont="1" applyFill="1" applyBorder="1" applyAlignment="1">
      <alignment horizontal="center"/>
    </xf>
    <xf numFmtId="3" fontId="5" fillId="0" borderId="0" xfId="0" applyNumberFormat="1" applyFont="1"/>
    <xf numFmtId="165" fontId="6" fillId="0" borderId="0" xfId="0" applyNumberFormat="1" applyFont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24" fillId="0" borderId="13" xfId="0" applyNumberFormat="1" applyFont="1" applyBorder="1" applyAlignment="1">
      <alignment wrapText="1"/>
    </xf>
    <xf numFmtId="0" fontId="24" fillId="0" borderId="0" xfId="0" applyNumberFormat="1" applyFont="1" applyBorder="1" applyAlignment="1">
      <alignment wrapText="1"/>
    </xf>
    <xf numFmtId="0" fontId="24" fillId="0" borderId="6" xfId="0" applyNumberFormat="1" applyFont="1" applyBorder="1" applyAlignment="1">
      <alignment wrapText="1"/>
    </xf>
    <xf numFmtId="0" fontId="25" fillId="0" borderId="13" xfId="0" applyNumberFormat="1" applyFont="1" applyBorder="1" applyAlignment="1">
      <alignment horizontal="left" wrapText="1"/>
    </xf>
    <xf numFmtId="0" fontId="25" fillId="0" borderId="0" xfId="0" applyNumberFormat="1" applyFont="1" applyBorder="1" applyAlignment="1">
      <alignment horizontal="left" wrapText="1"/>
    </xf>
    <xf numFmtId="0" fontId="25" fillId="0" borderId="6" xfId="0" applyNumberFormat="1" applyFont="1" applyBorder="1" applyAlignment="1">
      <alignment horizontal="left" wrapText="1"/>
    </xf>
    <xf numFmtId="0" fontId="25" fillId="0" borderId="0" xfId="0" applyNumberFormat="1" applyFont="1" applyBorder="1" applyAlignment="1">
      <alignment wrapText="1" shrinkToFit="1"/>
    </xf>
    <xf numFmtId="166" fontId="25" fillId="0" borderId="0" xfId="0" applyNumberFormat="1" applyFont="1" applyBorder="1" applyAlignment="1">
      <alignment wrapText="1"/>
    </xf>
    <xf numFmtId="4" fontId="25" fillId="0" borderId="0" xfId="0" applyNumberFormat="1" applyFont="1" applyBorder="1" applyAlignment="1">
      <alignment wrapText="1"/>
    </xf>
    <xf numFmtId="4" fontId="25" fillId="0" borderId="6" xfId="0" applyNumberFormat="1" applyFont="1" applyBorder="1" applyAlignment="1">
      <alignment wrapText="1"/>
    </xf>
    <xf numFmtId="0" fontId="24" fillId="0" borderId="13" xfId="0" applyNumberFormat="1" applyFont="1" applyBorder="1" applyAlignment="1">
      <alignment horizontal="left" wrapText="1"/>
    </xf>
    <xf numFmtId="0" fontId="24" fillId="0" borderId="0" xfId="0" applyNumberFormat="1" applyFont="1" applyBorder="1" applyAlignment="1">
      <alignment wrapText="1" shrinkToFit="1"/>
    </xf>
    <xf numFmtId="166" fontId="24" fillId="0" borderId="0" xfId="0" applyNumberFormat="1" applyFont="1" applyBorder="1" applyAlignment="1">
      <alignment wrapText="1"/>
    </xf>
    <xf numFmtId="4" fontId="24" fillId="0" borderId="0" xfId="0" applyNumberFormat="1" applyFont="1" applyBorder="1" applyAlignment="1">
      <alignment wrapText="1"/>
    </xf>
    <xf numFmtId="4" fontId="24" fillId="0" borderId="6" xfId="0" applyNumberFormat="1" applyFont="1" applyBorder="1" applyAlignment="1">
      <alignment wrapText="1"/>
    </xf>
    <xf numFmtId="0" fontId="24" fillId="0" borderId="11" xfId="0" applyNumberFormat="1" applyFont="1" applyBorder="1" applyAlignment="1">
      <alignment wrapText="1"/>
    </xf>
    <xf numFmtId="0" fontId="24" fillId="0" borderId="10" xfId="0" applyNumberFormat="1" applyFont="1" applyBorder="1" applyAlignment="1">
      <alignment wrapText="1"/>
    </xf>
    <xf numFmtId="0" fontId="24" fillId="0" borderId="9" xfId="0" applyNumberFormat="1" applyFont="1" applyBorder="1" applyAlignment="1">
      <alignment wrapText="1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center" wrapText="1"/>
    </xf>
    <xf numFmtId="49" fontId="22" fillId="0" borderId="59" xfId="0" applyNumberFormat="1" applyFont="1" applyBorder="1" applyAlignment="1">
      <alignment wrapText="1"/>
    </xf>
    <xf numFmtId="49" fontId="22" fillId="0" borderId="59" xfId="0" applyNumberFormat="1" applyFont="1" applyBorder="1"/>
    <xf numFmtId="49" fontId="22" fillId="0" borderId="60" xfId="0" applyNumberFormat="1" applyFont="1" applyBorder="1"/>
    <xf numFmtId="49" fontId="22" fillId="0" borderId="14" xfId="0" applyNumberFormat="1" applyFont="1" applyBorder="1" applyAlignment="1">
      <alignment wrapText="1"/>
    </xf>
    <xf numFmtId="49" fontId="22" fillId="0" borderId="14" xfId="0" applyNumberFormat="1" applyFont="1" applyBorder="1"/>
    <xf numFmtId="49" fontId="22" fillId="0" borderId="62" xfId="0" applyNumberFormat="1" applyFont="1" applyBorder="1"/>
    <xf numFmtId="49" fontId="22" fillId="0" borderId="64" xfId="0" applyNumberFormat="1" applyFont="1" applyBorder="1" applyAlignment="1">
      <alignment wrapText="1"/>
    </xf>
    <xf numFmtId="49" fontId="22" fillId="0" borderId="64" xfId="0" applyNumberFormat="1" applyFont="1" applyBorder="1"/>
    <xf numFmtId="49" fontId="22" fillId="0" borderId="65" xfId="0" applyNumberFormat="1" applyFont="1" applyBorder="1"/>
    <xf numFmtId="0" fontId="22" fillId="2" borderId="72" xfId="0" applyFont="1" applyFill="1" applyBorder="1" applyAlignment="1">
      <alignment wrapText="1"/>
    </xf>
    <xf numFmtId="0" fontId="22" fillId="2" borderId="72" xfId="0" applyFont="1" applyFill="1" applyBorder="1"/>
    <xf numFmtId="166" fontId="22" fillId="2" borderId="72" xfId="0" applyNumberFormat="1" applyFont="1" applyFill="1" applyBorder="1"/>
    <xf numFmtId="4" fontId="22" fillId="2" borderId="72" xfId="0" applyNumberFormat="1" applyFont="1" applyFill="1" applyBorder="1"/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0" fontId="16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20" fillId="0" borderId="13" xfId="1" applyFont="1" applyFill="1" applyBorder="1" applyAlignment="1">
      <alignment horizontal="left" wrapText="1"/>
    </xf>
    <xf numFmtId="0" fontId="11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 vertical="top"/>
    </xf>
    <xf numFmtId="0" fontId="9" fillId="0" borderId="43" xfId="1" applyFont="1" applyFill="1" applyBorder="1" applyAlignment="1">
      <alignment horizontal="center" vertical="top"/>
    </xf>
    <xf numFmtId="49" fontId="9" fillId="0" borderId="46" xfId="1" applyNumberFormat="1" applyFont="1" applyFill="1" applyBorder="1" applyAlignment="1">
      <alignment horizontal="center" vertical="top"/>
    </xf>
    <xf numFmtId="0" fontId="9" fillId="0" borderId="47" xfId="1" applyFont="1" applyFill="1" applyBorder="1" applyAlignment="1">
      <alignment horizontal="center" vertical="top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view="pageBreakPreview" zoomScaleNormal="100" zoomScaleSheetLayoutView="100" workbookViewId="0">
      <selection activeCell="H37" sqref="H37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4" customWidth="1"/>
    <col min="6" max="6" width="20.85546875" customWidth="1"/>
    <col min="7" max="7" width="14.140625" customWidth="1"/>
    <col min="8" max="8" width="18.7109375" bestFit="1" customWidth="1"/>
  </cols>
  <sheetData>
    <row r="1" spans="1:57" ht="21.75" customHeight="1" x14ac:dyDescent="0.25">
      <c r="A1" s="1" t="s">
        <v>711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0</v>
      </c>
      <c r="B3" s="4"/>
      <c r="C3" s="5" t="s">
        <v>1</v>
      </c>
      <c r="D3" s="5"/>
      <c r="E3" s="5"/>
      <c r="F3" s="5" t="s">
        <v>2</v>
      </c>
      <c r="G3" s="6"/>
    </row>
    <row r="4" spans="1:57" ht="12.95" customHeight="1" x14ac:dyDescent="0.2">
      <c r="A4" s="7"/>
      <c r="B4" s="8"/>
      <c r="C4" s="9" t="s">
        <v>433</v>
      </c>
      <c r="D4" s="10"/>
      <c r="E4" s="10"/>
      <c r="F4" s="11" t="s">
        <v>431</v>
      </c>
      <c r="G4" s="12" t="s">
        <v>432</v>
      </c>
    </row>
    <row r="5" spans="1:57" ht="12.95" customHeight="1" x14ac:dyDescent="0.2">
      <c r="A5" s="13" t="s">
        <v>4</v>
      </c>
      <c r="B5" s="14"/>
      <c r="C5" s="15" t="s">
        <v>5</v>
      </c>
      <c r="D5" s="15"/>
      <c r="E5" s="15"/>
      <c r="F5" s="16" t="s">
        <v>6</v>
      </c>
      <c r="G5" s="17"/>
    </row>
    <row r="6" spans="1:57" ht="12.95" customHeight="1" x14ac:dyDescent="0.2">
      <c r="A6" s="7"/>
      <c r="B6" s="8"/>
      <c r="C6" s="9" t="s">
        <v>60</v>
      </c>
      <c r="D6" s="10"/>
      <c r="E6" s="10"/>
      <c r="F6" s="18"/>
      <c r="G6" s="12"/>
    </row>
    <row r="7" spans="1:57" x14ac:dyDescent="0.2">
      <c r="A7" s="13" t="s">
        <v>7</v>
      </c>
      <c r="B7" s="15"/>
      <c r="C7" s="237"/>
      <c r="D7" s="238"/>
      <c r="E7" s="19" t="s">
        <v>8</v>
      </c>
      <c r="F7" s="20"/>
      <c r="G7" s="21">
        <v>0</v>
      </c>
      <c r="H7" s="22"/>
      <c r="I7" s="22"/>
    </row>
    <row r="8" spans="1:57" x14ac:dyDescent="0.2">
      <c r="A8" s="13" t="s">
        <v>9</v>
      </c>
      <c r="B8" s="15"/>
      <c r="C8" s="237"/>
      <c r="D8" s="238"/>
      <c r="E8" s="16" t="s">
        <v>10</v>
      </c>
      <c r="F8" s="15"/>
      <c r="G8" s="23">
        <f>IF(PocetMJ=0,,ROUND((F30+F32)/PocetMJ,1))</f>
        <v>0</v>
      </c>
    </row>
    <row r="9" spans="1:57" x14ac:dyDescent="0.2">
      <c r="A9" s="24" t="s">
        <v>11</v>
      </c>
      <c r="B9" s="25"/>
      <c r="C9" s="25"/>
      <c r="D9" s="25"/>
      <c r="E9" s="26" t="s">
        <v>12</v>
      </c>
      <c r="F9" s="25"/>
      <c r="G9" s="27"/>
    </row>
    <row r="10" spans="1:57" x14ac:dyDescent="0.2">
      <c r="A10" s="28" t="s">
        <v>13</v>
      </c>
      <c r="B10" s="11"/>
      <c r="C10" s="11"/>
      <c r="D10" s="11"/>
      <c r="E10" s="29" t="s">
        <v>14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239"/>
      <c r="F11" s="240"/>
      <c r="G11" s="241"/>
    </row>
    <row r="12" spans="1:57" ht="28.5" customHeight="1" thickBot="1" x14ac:dyDescent="0.25">
      <c r="A12" s="31" t="s">
        <v>15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16</v>
      </c>
      <c r="B13" s="36"/>
      <c r="C13" s="37"/>
      <c r="D13" s="38" t="s">
        <v>17</v>
      </c>
      <c r="E13" s="39"/>
      <c r="F13" s="39"/>
      <c r="G13" s="37"/>
    </row>
    <row r="14" spans="1:57" ht="15.95" customHeight="1" x14ac:dyDescent="0.2">
      <c r="A14" s="40"/>
      <c r="B14" s="41" t="s">
        <v>18</v>
      </c>
      <c r="C14" s="42">
        <f>Dodavka</f>
        <v>0</v>
      </c>
      <c r="D14" s="43" t="str">
        <f>'VN+ON'!C8</f>
        <v>Vedlejší náklady</v>
      </c>
      <c r="E14" s="44"/>
      <c r="F14" s="45"/>
      <c r="G14" s="42">
        <f>'VN+ON'!G8</f>
        <v>0</v>
      </c>
    </row>
    <row r="15" spans="1:57" ht="15.95" customHeight="1" x14ac:dyDescent="0.2">
      <c r="A15" s="40" t="s">
        <v>19</v>
      </c>
      <c r="B15" s="41" t="s">
        <v>20</v>
      </c>
      <c r="C15" s="42">
        <f>Mont</f>
        <v>0</v>
      </c>
      <c r="D15" s="24" t="str">
        <f>'VN+ON'!C30</f>
        <v>Ostatní náklady</v>
      </c>
      <c r="E15" s="46"/>
      <c r="F15" s="47"/>
      <c r="G15" s="42">
        <f>'VN+ON'!G30</f>
        <v>0</v>
      </c>
    </row>
    <row r="16" spans="1:57" ht="15.95" customHeight="1" x14ac:dyDescent="0.2">
      <c r="A16" s="40" t="s">
        <v>21</v>
      </c>
      <c r="B16" s="41" t="s">
        <v>22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23</v>
      </c>
      <c r="B17" s="41" t="s">
        <v>24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25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26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27</v>
      </c>
      <c r="B21" s="11"/>
      <c r="C21" s="42">
        <f>C18+C20</f>
        <v>0</v>
      </c>
      <c r="D21" s="24" t="s">
        <v>28</v>
      </c>
      <c r="E21" s="46"/>
      <c r="F21" s="47"/>
      <c r="G21" s="42">
        <v>0</v>
      </c>
    </row>
    <row r="22" spans="1:7" ht="15.95" customHeight="1" thickBot="1" x14ac:dyDescent="0.25">
      <c r="A22" s="24" t="s">
        <v>29</v>
      </c>
      <c r="B22" s="25"/>
      <c r="C22" s="51">
        <f>C21+G22</f>
        <v>0</v>
      </c>
      <c r="D22" s="52" t="s">
        <v>30</v>
      </c>
      <c r="E22" s="53"/>
      <c r="F22" s="54"/>
      <c r="G22" s="42">
        <f>SUM(G14:G15)</f>
        <v>0</v>
      </c>
    </row>
    <row r="23" spans="1:7" x14ac:dyDescent="0.2">
      <c r="A23" s="3" t="s">
        <v>31</v>
      </c>
      <c r="B23" s="5"/>
      <c r="C23" s="55" t="s">
        <v>32</v>
      </c>
      <c r="D23" s="5"/>
      <c r="E23" s="55" t="s">
        <v>33</v>
      </c>
      <c r="F23" s="5"/>
      <c r="G23" s="6"/>
    </row>
    <row r="24" spans="1:7" x14ac:dyDescent="0.2">
      <c r="A24" s="13"/>
      <c r="B24" s="15"/>
      <c r="C24" s="16" t="s">
        <v>34</v>
      </c>
      <c r="D24" s="15"/>
      <c r="E24" s="16" t="s">
        <v>34</v>
      </c>
      <c r="F24" s="15"/>
      <c r="G24" s="17"/>
    </row>
    <row r="25" spans="1:7" x14ac:dyDescent="0.2">
      <c r="A25" s="28" t="s">
        <v>35</v>
      </c>
      <c r="B25" s="56"/>
      <c r="C25" s="29" t="s">
        <v>35</v>
      </c>
      <c r="D25" s="11"/>
      <c r="E25" s="29" t="s">
        <v>35</v>
      </c>
      <c r="F25" s="11"/>
      <c r="G25" s="12"/>
    </row>
    <row r="26" spans="1:7" x14ac:dyDescent="0.2">
      <c r="A26" s="28"/>
      <c r="B26" s="57"/>
      <c r="C26" s="29" t="s">
        <v>36</v>
      </c>
      <c r="D26" s="11"/>
      <c r="E26" s="29" t="s">
        <v>37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38</v>
      </c>
      <c r="B29" s="15"/>
      <c r="C29" s="58">
        <v>0</v>
      </c>
      <c r="D29" s="15" t="s">
        <v>39</v>
      </c>
      <c r="E29" s="16"/>
      <c r="F29" s="59">
        <v>0</v>
      </c>
      <c r="G29" s="17"/>
    </row>
    <row r="30" spans="1:7" x14ac:dyDescent="0.2">
      <c r="A30" s="13" t="s">
        <v>38</v>
      </c>
      <c r="B30" s="15"/>
      <c r="C30" s="58">
        <v>15</v>
      </c>
      <c r="D30" s="15" t="s">
        <v>39</v>
      </c>
      <c r="E30" s="16"/>
      <c r="F30" s="59">
        <v>0</v>
      </c>
      <c r="G30" s="17"/>
    </row>
    <row r="31" spans="1:7" x14ac:dyDescent="0.2">
      <c r="A31" s="13" t="s">
        <v>40</v>
      </c>
      <c r="B31" s="15"/>
      <c r="C31" s="58">
        <v>15</v>
      </c>
      <c r="D31" s="15" t="s">
        <v>39</v>
      </c>
      <c r="E31" s="16"/>
      <c r="F31" s="60">
        <f>ROUND(PRODUCT(F30,C31/100),0)</f>
        <v>0</v>
      </c>
      <c r="G31" s="27"/>
    </row>
    <row r="32" spans="1:7" x14ac:dyDescent="0.2">
      <c r="A32" s="13" t="s">
        <v>38</v>
      </c>
      <c r="B32" s="15"/>
      <c r="C32" s="58">
        <v>21</v>
      </c>
      <c r="D32" s="15" t="s">
        <v>39</v>
      </c>
      <c r="E32" s="16"/>
      <c r="F32" s="59">
        <f>C22</f>
        <v>0</v>
      </c>
      <c r="G32" s="17"/>
    </row>
    <row r="33" spans="1:8" x14ac:dyDescent="0.2">
      <c r="A33" s="13" t="s">
        <v>40</v>
      </c>
      <c r="B33" s="15"/>
      <c r="C33" s="58">
        <v>21</v>
      </c>
      <c r="D33" s="15" t="s">
        <v>39</v>
      </c>
      <c r="E33" s="16"/>
      <c r="F33" s="60">
        <f>ROUND(PRODUCT(F32,C33/100),0)</f>
        <v>0</v>
      </c>
      <c r="G33" s="27"/>
    </row>
    <row r="34" spans="1:8" s="66" customFormat="1" ht="19.5" customHeight="1" thickBot="1" x14ac:dyDescent="0.3">
      <c r="A34" s="61" t="s">
        <v>41</v>
      </c>
      <c r="B34" s="62"/>
      <c r="C34" s="62"/>
      <c r="D34" s="62"/>
      <c r="E34" s="63"/>
      <c r="F34" s="64">
        <f>ROUND(SUM(F29:F33),0)</f>
        <v>0</v>
      </c>
      <c r="G34" s="65"/>
      <c r="H34" s="235"/>
    </row>
    <row r="36" spans="1:8" x14ac:dyDescent="0.2">
      <c r="A36" s="67" t="s">
        <v>42</v>
      </c>
      <c r="B36" s="67"/>
      <c r="C36" s="67"/>
      <c r="D36" s="67"/>
      <c r="E36" s="67"/>
      <c r="F36" s="67"/>
      <c r="G36" s="67"/>
      <c r="H36" t="s">
        <v>3</v>
      </c>
    </row>
    <row r="37" spans="1:8" ht="14.25" customHeight="1" x14ac:dyDescent="0.2">
      <c r="A37" s="67"/>
      <c r="B37" s="242" t="s">
        <v>430</v>
      </c>
      <c r="C37" s="242"/>
      <c r="D37" s="242"/>
      <c r="E37" s="242"/>
      <c r="F37" s="242"/>
      <c r="G37" s="242"/>
      <c r="H37" t="s">
        <v>3</v>
      </c>
    </row>
    <row r="38" spans="1:8" ht="12.75" customHeight="1" x14ac:dyDescent="0.2">
      <c r="A38" s="68"/>
      <c r="B38" s="242"/>
      <c r="C38" s="242"/>
      <c r="D38" s="242"/>
      <c r="E38" s="242"/>
      <c r="F38" s="242"/>
      <c r="G38" s="242"/>
      <c r="H38" t="s">
        <v>3</v>
      </c>
    </row>
    <row r="39" spans="1:8" x14ac:dyDescent="0.2">
      <c r="A39" s="68"/>
      <c r="B39" s="242"/>
      <c r="C39" s="242"/>
      <c r="D39" s="242"/>
      <c r="E39" s="242"/>
      <c r="F39" s="242"/>
      <c r="G39" s="242"/>
      <c r="H39" t="s">
        <v>3</v>
      </c>
    </row>
    <row r="40" spans="1:8" x14ac:dyDescent="0.2">
      <c r="A40" s="68"/>
      <c r="B40" s="242"/>
      <c r="C40" s="242"/>
      <c r="D40" s="242"/>
      <c r="E40" s="242"/>
      <c r="F40" s="242"/>
      <c r="G40" s="242"/>
      <c r="H40" t="s">
        <v>3</v>
      </c>
    </row>
    <row r="41" spans="1:8" x14ac:dyDescent="0.2">
      <c r="A41" s="68"/>
      <c r="B41" s="242"/>
      <c r="C41" s="242"/>
      <c r="D41" s="242"/>
      <c r="E41" s="242"/>
      <c r="F41" s="242"/>
      <c r="G41" s="242"/>
      <c r="H41" t="s">
        <v>3</v>
      </c>
    </row>
    <row r="42" spans="1:8" x14ac:dyDescent="0.2">
      <c r="A42" s="68"/>
      <c r="B42" s="242"/>
      <c r="C42" s="242"/>
      <c r="D42" s="242"/>
      <c r="E42" s="242"/>
      <c r="F42" s="242"/>
      <c r="G42" s="242"/>
      <c r="H42" t="s">
        <v>3</v>
      </c>
    </row>
    <row r="43" spans="1:8" x14ac:dyDescent="0.2">
      <c r="A43" s="68"/>
      <c r="B43" s="242"/>
      <c r="C43" s="242"/>
      <c r="D43" s="242"/>
      <c r="E43" s="242"/>
      <c r="F43" s="242"/>
      <c r="G43" s="242"/>
      <c r="H43" t="s">
        <v>3</v>
      </c>
    </row>
    <row r="44" spans="1:8" x14ac:dyDescent="0.2">
      <c r="A44" s="68"/>
      <c r="B44" s="242"/>
      <c r="C44" s="242"/>
      <c r="D44" s="242"/>
      <c r="E44" s="242"/>
      <c r="F44" s="242"/>
      <c r="G44" s="242"/>
      <c r="H44" t="s">
        <v>3</v>
      </c>
    </row>
    <row r="45" spans="1:8" ht="3" customHeight="1" x14ac:dyDescent="0.2">
      <c r="A45" s="68"/>
      <c r="B45" s="242"/>
      <c r="C45" s="242"/>
      <c r="D45" s="242"/>
      <c r="E45" s="242"/>
      <c r="F45" s="242"/>
      <c r="G45" s="242"/>
      <c r="H45" t="s">
        <v>3</v>
      </c>
    </row>
    <row r="46" spans="1:8" x14ac:dyDescent="0.2">
      <c r="B46" s="236"/>
      <c r="C46" s="236"/>
      <c r="D46" s="236"/>
      <c r="E46" s="236"/>
      <c r="F46" s="236"/>
      <c r="G46" s="236"/>
    </row>
    <row r="47" spans="1:8" x14ac:dyDescent="0.2">
      <c r="B47" s="236"/>
      <c r="C47" s="236"/>
      <c r="D47" s="236"/>
      <c r="E47" s="236"/>
      <c r="F47" s="236"/>
      <c r="G47" s="236"/>
    </row>
    <row r="48" spans="1:8" x14ac:dyDescent="0.2">
      <c r="B48" s="236"/>
      <c r="C48" s="236"/>
      <c r="D48" s="236"/>
      <c r="E48" s="236"/>
      <c r="F48" s="236"/>
      <c r="G48" s="236"/>
    </row>
    <row r="49" spans="2:7" x14ac:dyDescent="0.2">
      <c r="B49" s="236"/>
      <c r="C49" s="236"/>
      <c r="D49" s="236"/>
      <c r="E49" s="236"/>
      <c r="F49" s="236"/>
      <c r="G49" s="236"/>
    </row>
    <row r="50" spans="2:7" x14ac:dyDescent="0.2">
      <c r="B50" s="236"/>
      <c r="C50" s="236"/>
      <c r="D50" s="236"/>
      <c r="E50" s="236"/>
      <c r="F50" s="236"/>
      <c r="G50" s="236"/>
    </row>
    <row r="51" spans="2:7" x14ac:dyDescent="0.2">
      <c r="B51" s="236"/>
      <c r="C51" s="236"/>
      <c r="D51" s="236"/>
      <c r="E51" s="236"/>
      <c r="F51" s="236"/>
      <c r="G51" s="236"/>
    </row>
    <row r="52" spans="2:7" x14ac:dyDescent="0.2">
      <c r="B52" s="236"/>
      <c r="C52" s="236"/>
      <c r="D52" s="236"/>
      <c r="E52" s="236"/>
      <c r="F52" s="236"/>
      <c r="G52" s="236"/>
    </row>
    <row r="53" spans="2:7" x14ac:dyDescent="0.2">
      <c r="B53" s="236"/>
      <c r="C53" s="236"/>
      <c r="D53" s="236"/>
      <c r="E53" s="236"/>
      <c r="F53" s="236"/>
      <c r="G53" s="236"/>
    </row>
    <row r="54" spans="2:7" x14ac:dyDescent="0.2">
      <c r="B54" s="236"/>
      <c r="C54" s="236"/>
      <c r="D54" s="236"/>
      <c r="E54" s="236"/>
      <c r="F54" s="236"/>
      <c r="G54" s="236"/>
    </row>
    <row r="55" spans="2:7" x14ac:dyDescent="0.2">
      <c r="B55" s="236"/>
      <c r="C55" s="236"/>
      <c r="D55" s="236"/>
      <c r="E55" s="236"/>
      <c r="F55" s="236"/>
      <c r="G55" s="236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scale="97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89"/>
  <sheetViews>
    <sheetView view="pageBreakPreview" topLeftCell="A42" zoomScaleNormal="85" zoomScaleSheetLayoutView="100" workbookViewId="0">
      <selection activeCell="K66" sqref="K66"/>
    </sheetView>
  </sheetViews>
  <sheetFormatPr defaultRowHeight="12.75" outlineLevelRow="1" x14ac:dyDescent="0.2"/>
  <cols>
    <col min="1" max="1" width="4.28515625" style="170" customWidth="1"/>
    <col min="2" max="2" width="14.42578125" style="177" customWidth="1"/>
    <col min="3" max="3" width="63.7109375" style="177" customWidth="1"/>
    <col min="4" max="4" width="4.5703125" style="170" customWidth="1"/>
    <col min="5" max="5" width="10.5703125" style="170" customWidth="1"/>
    <col min="6" max="6" width="9.85546875" style="170" customWidth="1"/>
    <col min="7" max="7" width="14.140625" style="170" customWidth="1"/>
    <col min="8" max="8" width="10" style="169" customWidth="1"/>
    <col min="9" max="16384" width="9.140625" style="170"/>
  </cols>
  <sheetData>
    <row r="1" spans="1:17" ht="25.5" customHeight="1" thickBot="1" x14ac:dyDescent="0.3">
      <c r="A1" s="261" t="s">
        <v>322</v>
      </c>
      <c r="B1" s="261"/>
      <c r="C1" s="262"/>
      <c r="D1" s="261"/>
      <c r="E1" s="261"/>
      <c r="F1" s="261"/>
      <c r="G1" s="261"/>
    </row>
    <row r="2" spans="1:17" ht="13.5" thickTop="1" x14ac:dyDescent="0.2">
      <c r="A2" s="171" t="s">
        <v>323</v>
      </c>
      <c r="B2" s="172"/>
      <c r="C2" s="263" t="s">
        <v>60</v>
      </c>
      <c r="D2" s="264"/>
      <c r="E2" s="264"/>
      <c r="F2" s="264"/>
      <c r="G2" s="265"/>
    </row>
    <row r="3" spans="1:17" x14ac:dyDescent="0.2">
      <c r="A3" s="173" t="s">
        <v>324</v>
      </c>
      <c r="B3" s="174"/>
      <c r="C3" s="266" t="s">
        <v>433</v>
      </c>
      <c r="D3" s="267"/>
      <c r="E3" s="267"/>
      <c r="F3" s="267"/>
      <c r="G3" s="268"/>
    </row>
    <row r="4" spans="1:17" ht="13.5" thickBot="1" x14ac:dyDescent="0.25">
      <c r="A4" s="175" t="s">
        <v>325</v>
      </c>
      <c r="B4" s="176"/>
      <c r="C4" s="269" t="s">
        <v>326</v>
      </c>
      <c r="D4" s="270"/>
      <c r="E4" s="270"/>
      <c r="F4" s="270"/>
      <c r="G4" s="271"/>
    </row>
    <row r="5" spans="1:17" ht="14.25" thickTop="1" thickBot="1" x14ac:dyDescent="0.25">
      <c r="C5" s="178"/>
      <c r="D5" s="169"/>
    </row>
    <row r="6" spans="1:17" ht="39.75" thickTop="1" thickBot="1" x14ac:dyDescent="0.25">
      <c r="A6" s="179" t="s">
        <v>51</v>
      </c>
      <c r="B6" s="180" t="s">
        <v>52</v>
      </c>
      <c r="C6" s="181" t="s">
        <v>53</v>
      </c>
      <c r="D6" s="182" t="s">
        <v>54</v>
      </c>
      <c r="E6" s="182" t="s">
        <v>55</v>
      </c>
      <c r="F6" s="183" t="s">
        <v>327</v>
      </c>
      <c r="G6" s="184" t="s">
        <v>57</v>
      </c>
      <c r="H6" s="185" t="s">
        <v>328</v>
      </c>
    </row>
    <row r="7" spans="1:17" x14ac:dyDescent="0.2">
      <c r="A7" s="186"/>
      <c r="B7" s="187" t="s">
        <v>329</v>
      </c>
      <c r="C7" s="272" t="s">
        <v>330</v>
      </c>
      <c r="D7" s="273"/>
      <c r="E7" s="274"/>
      <c r="F7" s="275"/>
      <c r="G7" s="275"/>
      <c r="H7" s="188"/>
    </row>
    <row r="8" spans="1:17" x14ac:dyDescent="0.2">
      <c r="A8" s="189" t="s">
        <v>58</v>
      </c>
      <c r="B8" s="190" t="s">
        <v>331</v>
      </c>
      <c r="C8" s="191" t="s">
        <v>332</v>
      </c>
      <c r="D8" s="192"/>
      <c r="E8" s="193"/>
      <c r="F8" s="194"/>
      <c r="G8" s="195">
        <f>G11+G12+G14+G17+G20+G24+G28</f>
        <v>0</v>
      </c>
      <c r="H8" s="196"/>
    </row>
    <row r="9" spans="1:17" ht="22.7" customHeight="1" outlineLevel="1" x14ac:dyDescent="0.2">
      <c r="A9" s="197"/>
      <c r="B9" s="258" t="s">
        <v>333</v>
      </c>
      <c r="C9" s="259"/>
      <c r="D9" s="259"/>
      <c r="E9" s="259"/>
      <c r="F9" s="259"/>
      <c r="G9" s="260"/>
      <c r="H9" s="198"/>
      <c r="I9" s="199"/>
      <c r="J9" s="199"/>
      <c r="K9" s="199"/>
      <c r="L9" s="199"/>
      <c r="M9" s="199"/>
      <c r="N9" s="199"/>
      <c r="O9" s="199"/>
      <c r="P9" s="199"/>
      <c r="Q9" s="199"/>
    </row>
    <row r="10" spans="1:17" outlineLevel="1" x14ac:dyDescent="0.2">
      <c r="A10" s="197"/>
      <c r="B10" s="243" t="s">
        <v>334</v>
      </c>
      <c r="C10" s="244"/>
      <c r="D10" s="244"/>
      <c r="E10" s="244"/>
      <c r="F10" s="244"/>
      <c r="G10" s="245"/>
      <c r="H10" s="198"/>
      <c r="I10" s="199"/>
      <c r="J10" s="199"/>
      <c r="K10" s="199"/>
      <c r="L10" s="199"/>
      <c r="M10" s="199"/>
      <c r="N10" s="199"/>
      <c r="O10" s="199"/>
      <c r="P10" s="199"/>
      <c r="Q10" s="199"/>
    </row>
    <row r="11" spans="1:17" ht="22.5" outlineLevel="1" x14ac:dyDescent="0.2">
      <c r="A11" s="200">
        <v>3</v>
      </c>
      <c r="B11" s="201" t="s">
        <v>335</v>
      </c>
      <c r="C11" s="202" t="s">
        <v>336</v>
      </c>
      <c r="D11" s="203" t="s">
        <v>337</v>
      </c>
      <c r="E11" s="204">
        <v>1</v>
      </c>
      <c r="F11" s="205"/>
      <c r="G11" s="206">
        <f>E11*F11</f>
        <v>0</v>
      </c>
      <c r="H11" s="207" t="s">
        <v>320</v>
      </c>
      <c r="I11" s="199"/>
      <c r="J11" s="199"/>
      <c r="K11" s="199"/>
      <c r="L11" s="199"/>
      <c r="M11" s="199"/>
      <c r="N11" s="199"/>
      <c r="O11" s="199"/>
      <c r="P11" s="199"/>
      <c r="Q11" s="199"/>
    </row>
    <row r="12" spans="1:17" ht="22.5" outlineLevel="1" x14ac:dyDescent="0.2">
      <c r="A12" s="208">
        <v>4</v>
      </c>
      <c r="B12" s="201"/>
      <c r="C12" s="202" t="s">
        <v>338</v>
      </c>
      <c r="D12" s="203" t="s">
        <v>337</v>
      </c>
      <c r="E12" s="204">
        <v>1</v>
      </c>
      <c r="F12" s="205"/>
      <c r="G12" s="206">
        <f>E12*F12</f>
        <v>0</v>
      </c>
      <c r="H12" s="207" t="s">
        <v>319</v>
      </c>
      <c r="I12" s="199"/>
      <c r="J12" s="199"/>
      <c r="K12" s="199"/>
      <c r="L12" s="199"/>
      <c r="M12" s="199"/>
      <c r="N12" s="199"/>
      <c r="O12" s="199"/>
      <c r="P12" s="199"/>
      <c r="Q12" s="199"/>
    </row>
    <row r="13" spans="1:17" ht="22.7" customHeight="1" outlineLevel="1" x14ac:dyDescent="0.2">
      <c r="A13" s="197"/>
      <c r="B13" s="243" t="s">
        <v>339</v>
      </c>
      <c r="C13" s="244"/>
      <c r="D13" s="244"/>
      <c r="E13" s="244"/>
      <c r="F13" s="244"/>
      <c r="G13" s="245"/>
      <c r="H13" s="198"/>
      <c r="I13" s="199"/>
      <c r="J13" s="199"/>
      <c r="K13" s="199"/>
      <c r="L13" s="199"/>
      <c r="M13" s="199"/>
      <c r="N13" s="199"/>
      <c r="O13" s="199"/>
      <c r="P13" s="199"/>
      <c r="Q13" s="199"/>
    </row>
    <row r="14" spans="1:17" outlineLevel="1" x14ac:dyDescent="0.2">
      <c r="A14" s="200">
        <v>5</v>
      </c>
      <c r="B14" s="201" t="s">
        <v>340</v>
      </c>
      <c r="C14" s="202" t="s">
        <v>341</v>
      </c>
      <c r="D14" s="203" t="s">
        <v>337</v>
      </c>
      <c r="E14" s="204">
        <v>1</v>
      </c>
      <c r="F14" s="205"/>
      <c r="G14" s="206">
        <f>E14*F14</f>
        <v>0</v>
      </c>
      <c r="H14" s="207" t="s">
        <v>320</v>
      </c>
      <c r="I14" s="199"/>
      <c r="J14" s="199"/>
      <c r="K14" s="199"/>
      <c r="L14" s="199"/>
      <c r="M14" s="199"/>
      <c r="N14" s="199"/>
      <c r="O14" s="199"/>
      <c r="P14" s="199"/>
      <c r="Q14" s="199"/>
    </row>
    <row r="15" spans="1:17" ht="37.5" customHeight="1" outlineLevel="1" x14ac:dyDescent="0.2">
      <c r="A15" s="197"/>
      <c r="B15" s="209"/>
      <c r="C15" s="246" t="s">
        <v>342</v>
      </c>
      <c r="D15" s="249"/>
      <c r="E15" s="250"/>
      <c r="F15" s="251"/>
      <c r="G15" s="252"/>
      <c r="H15" s="198"/>
      <c r="I15" s="199"/>
      <c r="J15" s="199"/>
      <c r="K15" s="199"/>
      <c r="L15" s="199"/>
      <c r="M15" s="199"/>
      <c r="N15" s="199"/>
      <c r="O15" s="199"/>
      <c r="P15" s="199"/>
      <c r="Q15" s="199"/>
    </row>
    <row r="16" spans="1:17" ht="22.7" customHeight="1" outlineLevel="1" x14ac:dyDescent="0.2">
      <c r="A16" s="197"/>
      <c r="B16" s="243" t="s">
        <v>339</v>
      </c>
      <c r="C16" s="253"/>
      <c r="D16" s="254"/>
      <c r="E16" s="255"/>
      <c r="F16" s="256"/>
      <c r="G16" s="257"/>
      <c r="H16" s="198"/>
      <c r="I16" s="199"/>
      <c r="J16" s="199"/>
      <c r="K16" s="199"/>
      <c r="L16" s="199"/>
      <c r="M16" s="199"/>
      <c r="N16" s="199"/>
      <c r="O16" s="199"/>
      <c r="P16" s="199"/>
      <c r="Q16" s="199"/>
    </row>
    <row r="17" spans="1:17" outlineLevel="1" x14ac:dyDescent="0.2">
      <c r="A17" s="200">
        <v>6</v>
      </c>
      <c r="B17" s="201" t="s">
        <v>343</v>
      </c>
      <c r="C17" s="202" t="s">
        <v>344</v>
      </c>
      <c r="D17" s="203" t="s">
        <v>337</v>
      </c>
      <c r="E17" s="204">
        <v>1</v>
      </c>
      <c r="F17" s="205"/>
      <c r="G17" s="206">
        <f>E17*F17</f>
        <v>0</v>
      </c>
      <c r="H17" s="207" t="s">
        <v>320</v>
      </c>
      <c r="I17" s="199"/>
      <c r="J17" s="199"/>
      <c r="K17" s="199"/>
      <c r="L17" s="199"/>
      <c r="M17" s="199"/>
      <c r="N17" s="199"/>
      <c r="O17" s="199"/>
      <c r="P17" s="199"/>
      <c r="Q17" s="199"/>
    </row>
    <row r="18" spans="1:17" ht="45.75" customHeight="1" outlineLevel="1" x14ac:dyDescent="0.2">
      <c r="A18" s="197"/>
      <c r="B18" s="209"/>
      <c r="C18" s="246" t="s">
        <v>345</v>
      </c>
      <c r="D18" s="249"/>
      <c r="E18" s="250"/>
      <c r="F18" s="251"/>
      <c r="G18" s="252"/>
      <c r="H18" s="198"/>
      <c r="I18" s="199"/>
      <c r="J18" s="199"/>
      <c r="K18" s="199"/>
      <c r="L18" s="199"/>
      <c r="M18" s="199"/>
      <c r="N18" s="199"/>
      <c r="O18" s="199"/>
      <c r="P18" s="199"/>
      <c r="Q18" s="199"/>
    </row>
    <row r="19" spans="1:17" ht="22.7" customHeight="1" outlineLevel="1" x14ac:dyDescent="0.2">
      <c r="A19" s="197"/>
      <c r="B19" s="243" t="s">
        <v>339</v>
      </c>
      <c r="C19" s="253"/>
      <c r="D19" s="254"/>
      <c r="E19" s="255"/>
      <c r="F19" s="256"/>
      <c r="G19" s="257"/>
      <c r="H19" s="198"/>
      <c r="I19" s="199"/>
      <c r="J19" s="199"/>
      <c r="K19" s="199"/>
      <c r="L19" s="199"/>
      <c r="M19" s="199"/>
      <c r="N19" s="199"/>
      <c r="O19" s="199"/>
      <c r="P19" s="199"/>
      <c r="Q19" s="199"/>
    </row>
    <row r="20" spans="1:17" outlineLevel="1" x14ac:dyDescent="0.2">
      <c r="A20" s="200">
        <v>7</v>
      </c>
      <c r="B20" s="201" t="s">
        <v>346</v>
      </c>
      <c r="C20" s="202" t="s">
        <v>347</v>
      </c>
      <c r="D20" s="203" t="s">
        <v>337</v>
      </c>
      <c r="E20" s="204">
        <v>1</v>
      </c>
      <c r="F20" s="205"/>
      <c r="G20" s="206">
        <f>E20*F20</f>
        <v>0</v>
      </c>
      <c r="H20" s="207" t="s">
        <v>320</v>
      </c>
      <c r="I20" s="199"/>
      <c r="J20" s="199"/>
      <c r="K20" s="199"/>
      <c r="L20" s="199"/>
      <c r="M20" s="199"/>
      <c r="N20" s="199"/>
      <c r="O20" s="199"/>
      <c r="P20" s="199"/>
      <c r="Q20" s="199"/>
    </row>
    <row r="21" spans="1:17" ht="26.25" customHeight="1" outlineLevel="1" x14ac:dyDescent="0.2">
      <c r="A21" s="197"/>
      <c r="B21" s="209"/>
      <c r="C21" s="246" t="s">
        <v>348</v>
      </c>
      <c r="D21" s="249"/>
      <c r="E21" s="250"/>
      <c r="F21" s="251"/>
      <c r="G21" s="252"/>
      <c r="H21" s="198"/>
      <c r="I21" s="199"/>
      <c r="J21" s="199"/>
      <c r="K21" s="199"/>
      <c r="L21" s="199"/>
      <c r="M21" s="199"/>
      <c r="N21" s="199"/>
      <c r="O21" s="199"/>
      <c r="P21" s="199"/>
      <c r="Q21" s="199"/>
    </row>
    <row r="22" spans="1:17" ht="22.7" customHeight="1" outlineLevel="1" x14ac:dyDescent="0.2">
      <c r="A22" s="197"/>
      <c r="B22" s="243" t="s">
        <v>349</v>
      </c>
      <c r="C22" s="253"/>
      <c r="D22" s="254"/>
      <c r="E22" s="255"/>
      <c r="F22" s="256"/>
      <c r="G22" s="257"/>
      <c r="H22" s="198"/>
      <c r="I22" s="199"/>
      <c r="J22" s="199"/>
      <c r="K22" s="199"/>
      <c r="L22" s="199"/>
      <c r="M22" s="199"/>
      <c r="N22" s="199"/>
      <c r="O22" s="199"/>
      <c r="P22" s="199"/>
      <c r="Q22" s="199"/>
    </row>
    <row r="23" spans="1:17" ht="12.75" customHeight="1" outlineLevel="1" x14ac:dyDescent="0.2">
      <c r="A23" s="197"/>
      <c r="B23" s="243" t="s">
        <v>350</v>
      </c>
      <c r="C23" s="253"/>
      <c r="D23" s="254"/>
      <c r="E23" s="255"/>
      <c r="F23" s="256"/>
      <c r="G23" s="257"/>
      <c r="H23" s="198"/>
      <c r="I23" s="199"/>
      <c r="J23" s="199"/>
      <c r="K23" s="199"/>
      <c r="L23" s="199"/>
      <c r="M23" s="199"/>
      <c r="N23" s="199"/>
      <c r="O23" s="199"/>
      <c r="P23" s="199"/>
      <c r="Q23" s="199"/>
    </row>
    <row r="24" spans="1:17" outlineLevel="1" x14ac:dyDescent="0.2">
      <c r="A24" s="200">
        <v>8</v>
      </c>
      <c r="B24" s="201" t="s">
        <v>351</v>
      </c>
      <c r="C24" s="202" t="s">
        <v>352</v>
      </c>
      <c r="D24" s="203" t="s">
        <v>337</v>
      </c>
      <c r="E24" s="204">
        <v>1</v>
      </c>
      <c r="F24" s="205"/>
      <c r="G24" s="206">
        <f>E24*F24</f>
        <v>0</v>
      </c>
      <c r="H24" s="207" t="s">
        <v>320</v>
      </c>
      <c r="I24" s="199"/>
      <c r="J24" s="199"/>
      <c r="K24" s="199"/>
      <c r="L24" s="199"/>
      <c r="M24" s="199"/>
      <c r="N24" s="199"/>
      <c r="O24" s="199"/>
      <c r="P24" s="199"/>
      <c r="Q24" s="199"/>
    </row>
    <row r="25" spans="1:17" ht="33.75" customHeight="1" outlineLevel="1" x14ac:dyDescent="0.2">
      <c r="A25" s="197"/>
      <c r="B25" s="209"/>
      <c r="C25" s="246" t="s">
        <v>350</v>
      </c>
      <c r="D25" s="249"/>
      <c r="E25" s="250"/>
      <c r="F25" s="251"/>
      <c r="G25" s="252"/>
      <c r="H25" s="198"/>
      <c r="I25" s="199"/>
      <c r="J25" s="199"/>
      <c r="K25" s="199"/>
      <c r="L25" s="199"/>
      <c r="M25" s="199"/>
      <c r="N25" s="199"/>
      <c r="O25" s="199"/>
      <c r="P25" s="199"/>
      <c r="Q25" s="199"/>
    </row>
    <row r="26" spans="1:17" ht="22.7" customHeight="1" outlineLevel="1" x14ac:dyDescent="0.2">
      <c r="A26" s="197"/>
      <c r="B26" s="243" t="s">
        <v>353</v>
      </c>
      <c r="C26" s="253"/>
      <c r="D26" s="254"/>
      <c r="E26" s="255"/>
      <c r="F26" s="256"/>
      <c r="G26" s="257"/>
      <c r="H26" s="198"/>
      <c r="I26" s="199"/>
      <c r="J26" s="199"/>
      <c r="K26" s="199"/>
      <c r="L26" s="199"/>
      <c r="M26" s="199"/>
      <c r="N26" s="199"/>
      <c r="O26" s="199"/>
      <c r="P26" s="199"/>
      <c r="Q26" s="199"/>
    </row>
    <row r="27" spans="1:17" ht="12.75" customHeight="1" outlineLevel="1" x14ac:dyDescent="0.2">
      <c r="A27" s="197"/>
      <c r="B27" s="243" t="s">
        <v>354</v>
      </c>
      <c r="C27" s="253"/>
      <c r="D27" s="254"/>
      <c r="E27" s="255"/>
      <c r="F27" s="256"/>
      <c r="G27" s="257"/>
      <c r="H27" s="198"/>
      <c r="I27" s="199"/>
      <c r="J27" s="199"/>
      <c r="K27" s="199"/>
      <c r="L27" s="199"/>
      <c r="M27" s="199"/>
      <c r="N27" s="199"/>
      <c r="O27" s="199"/>
      <c r="P27" s="199"/>
      <c r="Q27" s="199"/>
    </row>
    <row r="28" spans="1:17" outlineLevel="1" x14ac:dyDescent="0.2">
      <c r="A28" s="200">
        <v>9</v>
      </c>
      <c r="B28" s="201" t="s">
        <v>355</v>
      </c>
      <c r="C28" s="202" t="s">
        <v>356</v>
      </c>
      <c r="D28" s="203" t="s">
        <v>337</v>
      </c>
      <c r="E28" s="204">
        <v>1</v>
      </c>
      <c r="F28" s="205"/>
      <c r="G28" s="206">
        <f>E28*F28</f>
        <v>0</v>
      </c>
      <c r="H28" s="207" t="s">
        <v>320</v>
      </c>
      <c r="I28" s="199"/>
      <c r="J28" s="199"/>
      <c r="K28" s="199"/>
      <c r="L28" s="199"/>
      <c r="M28" s="199"/>
      <c r="N28" s="199"/>
      <c r="O28" s="199"/>
      <c r="P28" s="199"/>
      <c r="Q28" s="199"/>
    </row>
    <row r="29" spans="1:17" ht="18.75" customHeight="1" outlineLevel="1" x14ac:dyDescent="0.2">
      <c r="A29" s="197"/>
      <c r="B29" s="209"/>
      <c r="C29" s="246" t="s">
        <v>354</v>
      </c>
      <c r="D29" s="247"/>
      <c r="E29" s="247"/>
      <c r="F29" s="247"/>
      <c r="G29" s="248"/>
      <c r="H29" s="198"/>
      <c r="I29" s="199"/>
      <c r="J29" s="199"/>
      <c r="K29" s="199"/>
      <c r="L29" s="199"/>
      <c r="M29" s="199"/>
      <c r="N29" s="199"/>
      <c r="O29" s="199"/>
      <c r="P29" s="199"/>
      <c r="Q29" s="199"/>
    </row>
    <row r="30" spans="1:17" x14ac:dyDescent="0.2">
      <c r="A30" s="189" t="s">
        <v>58</v>
      </c>
      <c r="B30" s="190" t="s">
        <v>357</v>
      </c>
      <c r="C30" s="191" t="s">
        <v>358</v>
      </c>
      <c r="D30" s="192"/>
      <c r="E30" s="193"/>
      <c r="F30" s="194"/>
      <c r="G30" s="195">
        <f>G33+G37+G41+G45+G48+SUM(G50:G78)</f>
        <v>0</v>
      </c>
      <c r="H30" s="196"/>
      <c r="I30" s="199"/>
      <c r="J30" s="199"/>
    </row>
    <row r="31" spans="1:17" ht="22.7" customHeight="1" outlineLevel="1" x14ac:dyDescent="0.2">
      <c r="A31" s="197"/>
      <c r="B31" s="258" t="s">
        <v>353</v>
      </c>
      <c r="C31" s="259"/>
      <c r="D31" s="259"/>
      <c r="E31" s="259"/>
      <c r="F31" s="259"/>
      <c r="G31" s="260"/>
      <c r="H31" s="198"/>
      <c r="I31" s="199"/>
      <c r="J31" s="199"/>
      <c r="K31" s="199"/>
      <c r="L31" s="199"/>
      <c r="M31" s="199"/>
      <c r="N31" s="199"/>
      <c r="O31" s="199"/>
      <c r="P31" s="199"/>
      <c r="Q31" s="199"/>
    </row>
    <row r="32" spans="1:17" ht="12.75" customHeight="1" outlineLevel="1" x14ac:dyDescent="0.2">
      <c r="A32" s="197"/>
      <c r="B32" s="243" t="s">
        <v>354</v>
      </c>
      <c r="C32" s="244"/>
      <c r="D32" s="244"/>
      <c r="E32" s="244"/>
      <c r="F32" s="244"/>
      <c r="G32" s="245"/>
      <c r="H32" s="198"/>
      <c r="I32" s="199"/>
      <c r="J32" s="199"/>
      <c r="K32" s="199"/>
      <c r="L32" s="199"/>
      <c r="M32" s="199"/>
      <c r="N32" s="199"/>
      <c r="O32" s="199"/>
      <c r="P32" s="199"/>
      <c r="Q32" s="199"/>
    </row>
    <row r="33" spans="1:17" outlineLevel="1" x14ac:dyDescent="0.2">
      <c r="A33" s="200">
        <v>10</v>
      </c>
      <c r="B33" s="201" t="s">
        <v>359</v>
      </c>
      <c r="C33" s="202" t="s">
        <v>360</v>
      </c>
      <c r="D33" s="203" t="s">
        <v>337</v>
      </c>
      <c r="E33" s="204">
        <v>1</v>
      </c>
      <c r="F33" s="205"/>
      <c r="G33" s="206">
        <f>E33*F33</f>
        <v>0</v>
      </c>
      <c r="H33" s="207" t="s">
        <v>320</v>
      </c>
      <c r="I33" s="199"/>
      <c r="J33" s="199"/>
      <c r="K33" s="199"/>
      <c r="L33" s="199"/>
      <c r="M33" s="199"/>
      <c r="N33" s="199"/>
      <c r="O33" s="199"/>
      <c r="P33" s="199"/>
      <c r="Q33" s="199"/>
    </row>
    <row r="34" spans="1:17" outlineLevel="1" x14ac:dyDescent="0.2">
      <c r="A34" s="197"/>
      <c r="B34" s="209"/>
      <c r="C34" s="246" t="s">
        <v>361</v>
      </c>
      <c r="D34" s="247"/>
      <c r="E34" s="247"/>
      <c r="F34" s="247"/>
      <c r="G34" s="248"/>
      <c r="H34" s="198"/>
      <c r="I34" s="199"/>
      <c r="J34" s="199"/>
      <c r="K34" s="199"/>
      <c r="L34" s="199"/>
      <c r="M34" s="199"/>
      <c r="N34" s="199"/>
      <c r="O34" s="199"/>
      <c r="P34" s="199"/>
      <c r="Q34" s="199"/>
    </row>
    <row r="35" spans="1:17" ht="22.7" customHeight="1" outlineLevel="1" x14ac:dyDescent="0.2">
      <c r="A35" s="197"/>
      <c r="B35" s="243" t="s">
        <v>353</v>
      </c>
      <c r="C35" s="244"/>
      <c r="D35" s="244"/>
      <c r="E35" s="244"/>
      <c r="F35" s="244"/>
      <c r="G35" s="245"/>
      <c r="H35" s="198"/>
      <c r="I35" s="199"/>
      <c r="J35" s="199"/>
      <c r="K35" s="199"/>
      <c r="L35" s="199"/>
      <c r="M35" s="199"/>
      <c r="N35" s="199"/>
      <c r="O35" s="199"/>
      <c r="P35" s="199"/>
      <c r="Q35" s="199"/>
    </row>
    <row r="36" spans="1:17" ht="12.75" customHeight="1" outlineLevel="1" x14ac:dyDescent="0.2">
      <c r="A36" s="197"/>
      <c r="B36" s="243" t="s">
        <v>354</v>
      </c>
      <c r="C36" s="244"/>
      <c r="D36" s="244"/>
      <c r="E36" s="244"/>
      <c r="F36" s="244"/>
      <c r="G36" s="245"/>
      <c r="H36" s="198"/>
      <c r="I36" s="199"/>
      <c r="J36" s="199"/>
      <c r="K36" s="199"/>
      <c r="L36" s="199"/>
      <c r="M36" s="199"/>
      <c r="N36" s="199"/>
      <c r="O36" s="199"/>
      <c r="P36" s="199"/>
      <c r="Q36" s="199"/>
    </row>
    <row r="37" spans="1:17" outlineLevel="1" x14ac:dyDescent="0.2">
      <c r="A37" s="200">
        <v>11</v>
      </c>
      <c r="B37" s="201" t="s">
        <v>362</v>
      </c>
      <c r="C37" s="202" t="s">
        <v>363</v>
      </c>
      <c r="D37" s="203" t="s">
        <v>337</v>
      </c>
      <c r="E37" s="204">
        <v>1</v>
      </c>
      <c r="F37" s="205"/>
      <c r="G37" s="206">
        <f>E37*F37</f>
        <v>0</v>
      </c>
      <c r="H37" s="207" t="s">
        <v>320</v>
      </c>
      <c r="I37" s="199"/>
      <c r="J37" s="199"/>
      <c r="K37" s="199"/>
      <c r="L37" s="199"/>
      <c r="M37" s="199"/>
      <c r="N37" s="199"/>
      <c r="O37" s="199"/>
      <c r="P37" s="199"/>
      <c r="Q37" s="199"/>
    </row>
    <row r="38" spans="1:17" ht="23.25" customHeight="1" outlineLevel="1" x14ac:dyDescent="0.2">
      <c r="A38" s="197"/>
      <c r="B38" s="209"/>
      <c r="C38" s="246" t="s">
        <v>364</v>
      </c>
      <c r="D38" s="247"/>
      <c r="E38" s="247"/>
      <c r="F38" s="247"/>
      <c r="G38" s="248"/>
      <c r="H38" s="198"/>
      <c r="I38" s="199"/>
      <c r="J38" s="199"/>
      <c r="K38" s="199"/>
      <c r="L38" s="199"/>
      <c r="M38" s="199"/>
      <c r="N38" s="199"/>
      <c r="O38" s="199"/>
      <c r="P38" s="199"/>
      <c r="Q38" s="199"/>
    </row>
    <row r="39" spans="1:17" ht="22.7" customHeight="1" outlineLevel="1" x14ac:dyDescent="0.2">
      <c r="A39" s="197"/>
      <c r="B39" s="243" t="s">
        <v>353</v>
      </c>
      <c r="C39" s="244"/>
      <c r="D39" s="244"/>
      <c r="E39" s="244"/>
      <c r="F39" s="244"/>
      <c r="G39" s="245"/>
      <c r="H39" s="198"/>
      <c r="I39" s="199"/>
      <c r="J39" s="199"/>
      <c r="K39" s="199"/>
      <c r="L39" s="199"/>
      <c r="M39" s="199"/>
      <c r="N39" s="199"/>
      <c r="O39" s="199"/>
      <c r="P39" s="199"/>
      <c r="Q39" s="199"/>
    </row>
    <row r="40" spans="1:17" ht="12.75" customHeight="1" outlineLevel="1" x14ac:dyDescent="0.2">
      <c r="A40" s="197"/>
      <c r="B40" s="243" t="s">
        <v>354</v>
      </c>
      <c r="C40" s="244"/>
      <c r="D40" s="244"/>
      <c r="E40" s="244"/>
      <c r="F40" s="244"/>
      <c r="G40" s="245"/>
      <c r="H40" s="198"/>
      <c r="I40" s="199"/>
      <c r="J40" s="199"/>
      <c r="K40" s="199"/>
      <c r="L40" s="199"/>
      <c r="M40" s="199"/>
      <c r="N40" s="199"/>
      <c r="O40" s="199"/>
      <c r="P40" s="199"/>
      <c r="Q40" s="199"/>
    </row>
    <row r="41" spans="1:17" outlineLevel="1" x14ac:dyDescent="0.2">
      <c r="A41" s="200">
        <v>12</v>
      </c>
      <c r="B41" s="201" t="s">
        <v>365</v>
      </c>
      <c r="C41" s="202" t="s">
        <v>366</v>
      </c>
      <c r="D41" s="203" t="s">
        <v>337</v>
      </c>
      <c r="E41" s="204">
        <v>1</v>
      </c>
      <c r="F41" s="205"/>
      <c r="G41" s="206">
        <f>E41*F41</f>
        <v>0</v>
      </c>
      <c r="H41" s="207" t="s">
        <v>320</v>
      </c>
      <c r="I41" s="199"/>
      <c r="J41" s="199"/>
      <c r="K41" s="199"/>
      <c r="L41" s="199"/>
      <c r="M41" s="199"/>
      <c r="N41" s="199"/>
      <c r="O41" s="199"/>
      <c r="P41" s="199"/>
      <c r="Q41" s="199"/>
    </row>
    <row r="42" spans="1:17" ht="37.5" customHeight="1" outlineLevel="1" x14ac:dyDescent="0.2">
      <c r="A42" s="197"/>
      <c r="B42" s="209"/>
      <c r="C42" s="246" t="s">
        <v>367</v>
      </c>
      <c r="D42" s="247"/>
      <c r="E42" s="247"/>
      <c r="F42" s="247"/>
      <c r="G42" s="248"/>
      <c r="H42" s="198"/>
      <c r="I42" s="199"/>
      <c r="J42" s="199"/>
      <c r="K42" s="199"/>
      <c r="L42" s="199"/>
      <c r="M42" s="199"/>
      <c r="N42" s="199"/>
      <c r="O42" s="199"/>
      <c r="P42" s="199"/>
      <c r="Q42" s="199"/>
    </row>
    <row r="43" spans="1:17" ht="22.7" customHeight="1" outlineLevel="1" x14ac:dyDescent="0.2">
      <c r="A43" s="197"/>
      <c r="B43" s="243" t="s">
        <v>353</v>
      </c>
      <c r="C43" s="244"/>
      <c r="D43" s="244"/>
      <c r="E43" s="244"/>
      <c r="F43" s="244"/>
      <c r="G43" s="245"/>
      <c r="H43" s="198"/>
      <c r="I43" s="199"/>
      <c r="J43" s="199"/>
      <c r="K43" s="199"/>
      <c r="L43" s="199"/>
      <c r="M43" s="199"/>
      <c r="N43" s="199"/>
      <c r="O43" s="199"/>
      <c r="P43" s="199"/>
      <c r="Q43" s="199"/>
    </row>
    <row r="44" spans="1:17" ht="12.75" customHeight="1" outlineLevel="1" x14ac:dyDescent="0.2">
      <c r="A44" s="197"/>
      <c r="B44" s="243" t="s">
        <v>354</v>
      </c>
      <c r="C44" s="244"/>
      <c r="D44" s="244"/>
      <c r="E44" s="244"/>
      <c r="F44" s="244"/>
      <c r="G44" s="245"/>
      <c r="H44" s="198"/>
      <c r="I44" s="199"/>
      <c r="J44" s="199"/>
      <c r="K44" s="199"/>
      <c r="L44" s="199"/>
      <c r="M44" s="199"/>
      <c r="N44" s="199"/>
      <c r="O44" s="199"/>
      <c r="P44" s="199"/>
      <c r="Q44" s="199"/>
    </row>
    <row r="45" spans="1:17" ht="27.75" customHeight="1" outlineLevel="1" x14ac:dyDescent="0.2">
      <c r="A45" s="197">
        <v>13</v>
      </c>
      <c r="B45" s="209" t="s">
        <v>368</v>
      </c>
      <c r="C45" s="202" t="s">
        <v>369</v>
      </c>
      <c r="D45" s="203" t="s">
        <v>220</v>
      </c>
      <c r="E45" s="204">
        <v>5.5</v>
      </c>
      <c r="F45" s="205"/>
      <c r="G45" s="206">
        <f>E45*F45</f>
        <v>0</v>
      </c>
      <c r="H45" s="207" t="s">
        <v>319</v>
      </c>
      <c r="I45" s="199"/>
      <c r="J45" s="199"/>
      <c r="K45" s="210"/>
      <c r="L45" s="210"/>
      <c r="M45" s="210"/>
      <c r="N45" s="210"/>
      <c r="O45" s="210"/>
      <c r="P45" s="199"/>
      <c r="Q45" s="199"/>
    </row>
    <row r="46" spans="1:17" ht="22.7" customHeight="1" outlineLevel="1" x14ac:dyDescent="0.2">
      <c r="A46" s="197"/>
      <c r="B46" s="243" t="s">
        <v>353</v>
      </c>
      <c r="C46" s="244"/>
      <c r="D46" s="244"/>
      <c r="E46" s="244"/>
      <c r="F46" s="244"/>
      <c r="G46" s="245"/>
      <c r="H46" s="198"/>
      <c r="I46" s="199"/>
      <c r="J46" s="199"/>
      <c r="K46" s="210"/>
      <c r="L46" s="210"/>
      <c r="M46" s="210"/>
      <c r="N46" s="210"/>
      <c r="O46" s="210"/>
      <c r="P46" s="199"/>
      <c r="Q46" s="199"/>
    </row>
    <row r="47" spans="1:17" ht="12.75" customHeight="1" outlineLevel="1" x14ac:dyDescent="0.2">
      <c r="A47" s="197"/>
      <c r="B47" s="243" t="s">
        <v>354</v>
      </c>
      <c r="C47" s="244"/>
      <c r="D47" s="244"/>
      <c r="E47" s="244"/>
      <c r="F47" s="244"/>
      <c r="G47" s="245"/>
      <c r="H47" s="198"/>
      <c r="I47" s="199"/>
      <c r="J47" s="199"/>
      <c r="K47" s="210"/>
      <c r="L47" s="210"/>
      <c r="M47" s="210"/>
      <c r="N47" s="210"/>
      <c r="O47" s="210"/>
      <c r="P47" s="199"/>
      <c r="Q47" s="199"/>
    </row>
    <row r="48" spans="1:17" outlineLevel="1" x14ac:dyDescent="0.2">
      <c r="A48" s="200">
        <v>14</v>
      </c>
      <c r="B48" s="201" t="s">
        <v>370</v>
      </c>
      <c r="C48" s="202" t="s">
        <v>371</v>
      </c>
      <c r="D48" s="203" t="s">
        <v>337</v>
      </c>
      <c r="E48" s="204">
        <v>1</v>
      </c>
      <c r="F48" s="205"/>
      <c r="G48" s="206">
        <f>E48*F48</f>
        <v>0</v>
      </c>
      <c r="H48" s="207" t="s">
        <v>320</v>
      </c>
      <c r="I48" s="199"/>
      <c r="J48" s="199"/>
      <c r="K48" s="210"/>
      <c r="L48" s="210"/>
      <c r="M48" s="210"/>
      <c r="N48" s="210"/>
      <c r="O48" s="210"/>
      <c r="P48" s="199"/>
      <c r="Q48" s="199"/>
    </row>
    <row r="49" spans="1:17" ht="35.25" customHeight="1" outlineLevel="1" x14ac:dyDescent="0.2">
      <c r="A49" s="197"/>
      <c r="B49" s="209"/>
      <c r="C49" s="246" t="s">
        <v>372</v>
      </c>
      <c r="D49" s="247"/>
      <c r="E49" s="247"/>
      <c r="F49" s="247"/>
      <c r="G49" s="248"/>
      <c r="H49" s="198"/>
      <c r="I49" s="199"/>
      <c r="J49" s="199"/>
      <c r="K49" s="210"/>
      <c r="L49" s="210"/>
      <c r="M49" s="210"/>
      <c r="N49" s="210"/>
      <c r="O49" s="210"/>
      <c r="P49" s="199"/>
      <c r="Q49" s="199"/>
    </row>
    <row r="50" spans="1:17" outlineLevel="1" x14ac:dyDescent="0.2">
      <c r="A50" s="200">
        <v>15</v>
      </c>
      <c r="B50" s="201" t="s">
        <v>373</v>
      </c>
      <c r="C50" s="202" t="s">
        <v>374</v>
      </c>
      <c r="D50" s="203" t="s">
        <v>337</v>
      </c>
      <c r="E50" s="204">
        <v>1</v>
      </c>
      <c r="F50" s="205"/>
      <c r="G50" s="206">
        <f t="shared" ref="G50:G78" si="0">E50*F50</f>
        <v>0</v>
      </c>
      <c r="H50" s="207" t="s">
        <v>319</v>
      </c>
      <c r="I50" s="199"/>
      <c r="J50" s="199"/>
      <c r="K50" s="210"/>
      <c r="L50" s="210"/>
      <c r="M50" s="210"/>
      <c r="N50" s="210"/>
      <c r="O50" s="210"/>
      <c r="P50" s="199"/>
      <c r="Q50" s="199"/>
    </row>
    <row r="51" spans="1:17" outlineLevel="1" x14ac:dyDescent="0.2">
      <c r="A51" s="200"/>
      <c r="B51" s="201"/>
      <c r="C51" s="246" t="s">
        <v>375</v>
      </c>
      <c r="D51" s="247"/>
      <c r="E51" s="247"/>
      <c r="F51" s="247"/>
      <c r="G51" s="248"/>
      <c r="H51" s="207"/>
      <c r="I51" s="199"/>
      <c r="J51" s="199"/>
      <c r="K51" s="210"/>
      <c r="L51" s="210"/>
      <c r="M51" s="210"/>
      <c r="N51" s="210"/>
      <c r="O51" s="210"/>
      <c r="P51" s="199"/>
      <c r="Q51" s="199"/>
    </row>
    <row r="52" spans="1:17" ht="22.5" outlineLevel="1" x14ac:dyDescent="0.2">
      <c r="A52" s="200">
        <v>16</v>
      </c>
      <c r="B52" s="201" t="s">
        <v>376</v>
      </c>
      <c r="C52" s="202" t="s">
        <v>377</v>
      </c>
      <c r="D52" s="203" t="s">
        <v>65</v>
      </c>
      <c r="E52" s="204">
        <v>10</v>
      </c>
      <c r="F52" s="205"/>
      <c r="G52" s="206">
        <f t="shared" si="0"/>
        <v>0</v>
      </c>
      <c r="H52" s="207" t="s">
        <v>319</v>
      </c>
      <c r="I52" s="199"/>
      <c r="J52" s="199"/>
      <c r="K52" s="199"/>
      <c r="L52" s="199"/>
      <c r="M52" s="199"/>
      <c r="N52" s="199"/>
      <c r="O52" s="199"/>
      <c r="P52" s="199"/>
      <c r="Q52" s="199"/>
    </row>
    <row r="53" spans="1:17" ht="22.5" outlineLevel="1" x14ac:dyDescent="0.2">
      <c r="A53" s="200">
        <v>17</v>
      </c>
      <c r="B53" s="201" t="s">
        <v>378</v>
      </c>
      <c r="C53" s="202" t="s">
        <v>379</v>
      </c>
      <c r="D53" s="203" t="s">
        <v>65</v>
      </c>
      <c r="E53" s="204">
        <v>10</v>
      </c>
      <c r="F53" s="205"/>
      <c r="G53" s="206">
        <f t="shared" si="0"/>
        <v>0</v>
      </c>
      <c r="H53" s="207" t="s">
        <v>319</v>
      </c>
      <c r="I53" s="199"/>
      <c r="J53" s="199"/>
      <c r="K53" s="199"/>
      <c r="L53" s="199"/>
      <c r="M53" s="199"/>
      <c r="N53" s="199"/>
      <c r="O53" s="199"/>
      <c r="P53" s="199"/>
      <c r="Q53" s="199"/>
    </row>
    <row r="54" spans="1:17" outlineLevel="1" x14ac:dyDescent="0.2">
      <c r="A54" s="200">
        <v>18</v>
      </c>
      <c r="B54" s="201" t="s">
        <v>380</v>
      </c>
      <c r="C54" s="202" t="s">
        <v>381</v>
      </c>
      <c r="D54" s="203" t="s">
        <v>65</v>
      </c>
      <c r="E54" s="204">
        <v>10</v>
      </c>
      <c r="F54" s="205"/>
      <c r="G54" s="206">
        <f t="shared" si="0"/>
        <v>0</v>
      </c>
      <c r="H54" s="207" t="s">
        <v>319</v>
      </c>
      <c r="I54" s="199"/>
      <c r="J54" s="199"/>
      <c r="K54" s="199"/>
      <c r="L54" s="199"/>
      <c r="M54" s="199"/>
      <c r="N54" s="199"/>
      <c r="O54" s="199"/>
      <c r="P54" s="199"/>
      <c r="Q54" s="199"/>
    </row>
    <row r="55" spans="1:17" outlineLevel="1" x14ac:dyDescent="0.2">
      <c r="A55" s="200">
        <v>19</v>
      </c>
      <c r="B55" s="201" t="s">
        <v>382</v>
      </c>
      <c r="C55" s="202" t="s">
        <v>383</v>
      </c>
      <c r="D55" s="203" t="s">
        <v>65</v>
      </c>
      <c r="E55" s="204">
        <v>8</v>
      </c>
      <c r="F55" s="205"/>
      <c r="G55" s="206">
        <f t="shared" si="0"/>
        <v>0</v>
      </c>
      <c r="H55" s="207" t="s">
        <v>319</v>
      </c>
      <c r="I55" s="199"/>
      <c r="J55" s="199"/>
      <c r="K55" s="199"/>
      <c r="L55" s="199"/>
      <c r="M55" s="199"/>
      <c r="N55" s="199"/>
      <c r="O55" s="199"/>
      <c r="P55" s="199"/>
      <c r="Q55" s="199"/>
    </row>
    <row r="56" spans="1:17" outlineLevel="1" x14ac:dyDescent="0.2">
      <c r="A56" s="200">
        <v>20</v>
      </c>
      <c r="B56" s="201" t="s">
        <v>384</v>
      </c>
      <c r="C56" s="202" t="s">
        <v>385</v>
      </c>
      <c r="D56" s="203" t="s">
        <v>65</v>
      </c>
      <c r="E56" s="204">
        <v>4</v>
      </c>
      <c r="F56" s="205"/>
      <c r="G56" s="206">
        <f t="shared" si="0"/>
        <v>0</v>
      </c>
      <c r="H56" s="207" t="s">
        <v>319</v>
      </c>
      <c r="I56" s="199"/>
      <c r="J56" s="199"/>
      <c r="K56" s="199"/>
      <c r="L56" s="199"/>
      <c r="M56" s="199"/>
      <c r="N56" s="199"/>
      <c r="O56" s="199"/>
      <c r="P56" s="199"/>
      <c r="Q56" s="199"/>
    </row>
    <row r="57" spans="1:17" outlineLevel="1" x14ac:dyDescent="0.2">
      <c r="A57" s="200">
        <v>21</v>
      </c>
      <c r="B57" s="201" t="s">
        <v>386</v>
      </c>
      <c r="C57" s="202" t="s">
        <v>387</v>
      </c>
      <c r="D57" s="203" t="s">
        <v>337</v>
      </c>
      <c r="E57" s="204">
        <v>1</v>
      </c>
      <c r="F57" s="205"/>
      <c r="G57" s="206">
        <f t="shared" si="0"/>
        <v>0</v>
      </c>
      <c r="H57" s="207" t="s">
        <v>319</v>
      </c>
      <c r="I57" s="199"/>
      <c r="J57" s="199"/>
      <c r="K57" s="199"/>
      <c r="L57" s="199"/>
      <c r="M57" s="199"/>
      <c r="N57" s="199"/>
      <c r="O57" s="199"/>
      <c r="P57" s="199"/>
      <c r="Q57" s="199"/>
    </row>
    <row r="58" spans="1:17" outlineLevel="1" x14ac:dyDescent="0.2">
      <c r="A58" s="200">
        <v>22</v>
      </c>
      <c r="B58" s="201" t="s">
        <v>388</v>
      </c>
      <c r="C58" s="202" t="s">
        <v>389</v>
      </c>
      <c r="D58" s="203" t="s">
        <v>337</v>
      </c>
      <c r="E58" s="204">
        <v>1</v>
      </c>
      <c r="F58" s="205"/>
      <c r="G58" s="206">
        <f>E58*F58</f>
        <v>0</v>
      </c>
      <c r="H58" s="207" t="s">
        <v>319</v>
      </c>
      <c r="I58" s="199"/>
      <c r="J58" s="199"/>
      <c r="K58" s="199"/>
      <c r="L58" s="199"/>
      <c r="M58" s="199"/>
      <c r="N58" s="199"/>
      <c r="O58" s="199"/>
      <c r="P58" s="199"/>
      <c r="Q58" s="199"/>
    </row>
    <row r="59" spans="1:17" ht="22.5" outlineLevel="1" x14ac:dyDescent="0.2">
      <c r="A59" s="200">
        <v>23</v>
      </c>
      <c r="B59" s="201" t="s">
        <v>390</v>
      </c>
      <c r="C59" s="202" t="s">
        <v>391</v>
      </c>
      <c r="D59" s="203" t="s">
        <v>65</v>
      </c>
      <c r="E59" s="204">
        <v>20</v>
      </c>
      <c r="F59" s="205"/>
      <c r="G59" s="206">
        <f>E59*F59</f>
        <v>0</v>
      </c>
      <c r="H59" s="207" t="s">
        <v>319</v>
      </c>
      <c r="I59" s="199"/>
      <c r="J59" s="199"/>
      <c r="K59" s="199"/>
      <c r="L59" s="199"/>
      <c r="M59" s="199"/>
      <c r="N59" s="199"/>
      <c r="O59" s="199"/>
      <c r="P59" s="199"/>
      <c r="Q59" s="199"/>
    </row>
    <row r="60" spans="1:17" ht="22.5" outlineLevel="1" x14ac:dyDescent="0.2">
      <c r="A60" s="200">
        <v>24</v>
      </c>
      <c r="B60" s="201" t="s">
        <v>392</v>
      </c>
      <c r="C60" s="202" t="s">
        <v>393</v>
      </c>
      <c r="D60" s="203" t="s">
        <v>337</v>
      </c>
      <c r="E60" s="204">
        <v>1</v>
      </c>
      <c r="F60" s="205"/>
      <c r="G60" s="206">
        <f t="shared" ref="G60:G77" si="1">E60*F60</f>
        <v>0</v>
      </c>
      <c r="H60" s="207" t="s">
        <v>319</v>
      </c>
      <c r="I60" s="199"/>
      <c r="J60" s="199"/>
      <c r="K60" s="199"/>
      <c r="L60" s="199"/>
      <c r="M60" s="199"/>
      <c r="N60" s="199"/>
      <c r="O60" s="199"/>
      <c r="P60" s="199"/>
      <c r="Q60" s="199"/>
    </row>
    <row r="61" spans="1:17" x14ac:dyDescent="0.2">
      <c r="A61" s="200">
        <v>25</v>
      </c>
      <c r="B61" s="201" t="s">
        <v>394</v>
      </c>
      <c r="C61" s="202" t="s">
        <v>395</v>
      </c>
      <c r="D61" s="203" t="s">
        <v>337</v>
      </c>
      <c r="E61" s="204">
        <v>1</v>
      </c>
      <c r="F61" s="205"/>
      <c r="G61" s="206">
        <f t="shared" si="1"/>
        <v>0</v>
      </c>
      <c r="H61" s="207" t="s">
        <v>319</v>
      </c>
      <c r="I61" s="199"/>
      <c r="J61" s="199"/>
    </row>
    <row r="62" spans="1:17" x14ac:dyDescent="0.2">
      <c r="A62" s="200">
        <v>26</v>
      </c>
      <c r="B62" s="201" t="s">
        <v>396</v>
      </c>
      <c r="C62" s="202" t="s">
        <v>397</v>
      </c>
      <c r="D62" s="203" t="s">
        <v>337</v>
      </c>
      <c r="E62" s="204">
        <v>1</v>
      </c>
      <c r="F62" s="205"/>
      <c r="G62" s="206">
        <f t="shared" si="1"/>
        <v>0</v>
      </c>
      <c r="H62" s="207" t="s">
        <v>319</v>
      </c>
      <c r="I62" s="199"/>
      <c r="J62" s="199"/>
    </row>
    <row r="63" spans="1:17" ht="22.5" x14ac:dyDescent="0.2">
      <c r="A63" s="200">
        <v>27</v>
      </c>
      <c r="B63" s="201" t="s">
        <v>398</v>
      </c>
      <c r="C63" s="202" t="s">
        <v>399</v>
      </c>
      <c r="D63" s="203" t="s">
        <v>337</v>
      </c>
      <c r="E63" s="204">
        <v>1</v>
      </c>
      <c r="F63" s="205"/>
      <c r="G63" s="206">
        <f t="shared" si="1"/>
        <v>0</v>
      </c>
      <c r="H63" s="207" t="s">
        <v>319</v>
      </c>
      <c r="I63" s="199"/>
      <c r="J63" s="199"/>
    </row>
    <row r="64" spans="1:17" ht="22.5" x14ac:dyDescent="0.2">
      <c r="A64" s="200">
        <v>28</v>
      </c>
      <c r="B64" s="201" t="s">
        <v>400</v>
      </c>
      <c r="C64" s="202" t="s">
        <v>401</v>
      </c>
      <c r="D64" s="203" t="s">
        <v>337</v>
      </c>
      <c r="E64" s="204">
        <v>1</v>
      </c>
      <c r="F64" s="205"/>
      <c r="G64" s="206">
        <f t="shared" si="1"/>
        <v>0</v>
      </c>
      <c r="H64" s="207" t="s">
        <v>319</v>
      </c>
      <c r="I64" s="199"/>
      <c r="J64" s="199"/>
    </row>
    <row r="65" spans="1:19" ht="22.5" x14ac:dyDescent="0.2">
      <c r="A65" s="200">
        <v>29</v>
      </c>
      <c r="B65" s="201" t="s">
        <v>402</v>
      </c>
      <c r="C65" s="202" t="s">
        <v>403</v>
      </c>
      <c r="D65" s="203" t="s">
        <v>337</v>
      </c>
      <c r="E65" s="204">
        <v>1</v>
      </c>
      <c r="F65" s="205"/>
      <c r="G65" s="206">
        <f t="shared" si="1"/>
        <v>0</v>
      </c>
      <c r="H65" s="207" t="s">
        <v>319</v>
      </c>
      <c r="I65" s="199"/>
      <c r="J65" s="199"/>
    </row>
    <row r="66" spans="1:19" ht="33.75" x14ac:dyDescent="0.2">
      <c r="A66" s="200">
        <v>30</v>
      </c>
      <c r="B66" s="201" t="s">
        <v>404</v>
      </c>
      <c r="C66" s="202" t="s">
        <v>405</v>
      </c>
      <c r="D66" s="203" t="s">
        <v>337</v>
      </c>
      <c r="E66" s="204">
        <v>1</v>
      </c>
      <c r="F66" s="205"/>
      <c r="G66" s="206">
        <f t="shared" si="1"/>
        <v>0</v>
      </c>
      <c r="H66" s="207" t="s">
        <v>319</v>
      </c>
      <c r="I66" s="199"/>
      <c r="J66" s="199"/>
    </row>
    <row r="67" spans="1:19" ht="22.5" x14ac:dyDescent="0.2">
      <c r="A67" s="200">
        <v>31</v>
      </c>
      <c r="B67" s="201" t="s">
        <v>406</v>
      </c>
      <c r="C67" s="202" t="s">
        <v>407</v>
      </c>
      <c r="D67" s="203" t="s">
        <v>337</v>
      </c>
      <c r="E67" s="204">
        <v>1</v>
      </c>
      <c r="F67" s="205"/>
      <c r="G67" s="206">
        <f t="shared" si="1"/>
        <v>0</v>
      </c>
      <c r="H67" s="207" t="s">
        <v>319</v>
      </c>
      <c r="I67" s="199"/>
      <c r="J67" s="199"/>
    </row>
    <row r="68" spans="1:19" ht="22.5" x14ac:dyDescent="0.2">
      <c r="A68" s="200">
        <v>32</v>
      </c>
      <c r="B68" s="201" t="s">
        <v>408</v>
      </c>
      <c r="C68" s="202" t="s">
        <v>409</v>
      </c>
      <c r="D68" s="203" t="s">
        <v>337</v>
      </c>
      <c r="E68" s="204">
        <v>1</v>
      </c>
      <c r="F68" s="205"/>
      <c r="G68" s="206">
        <f t="shared" si="1"/>
        <v>0</v>
      </c>
      <c r="H68" s="207" t="s">
        <v>319</v>
      </c>
      <c r="I68" s="199"/>
      <c r="J68" s="199"/>
    </row>
    <row r="69" spans="1:19" ht="22.5" x14ac:dyDescent="0.2">
      <c r="A69" s="200">
        <v>33</v>
      </c>
      <c r="B69" s="201" t="s">
        <v>410</v>
      </c>
      <c r="C69" s="202" t="s">
        <v>411</v>
      </c>
      <c r="D69" s="203" t="s">
        <v>337</v>
      </c>
      <c r="E69" s="204">
        <v>1</v>
      </c>
      <c r="F69" s="205"/>
      <c r="G69" s="206">
        <f t="shared" si="1"/>
        <v>0</v>
      </c>
      <c r="H69" s="207" t="s">
        <v>319</v>
      </c>
      <c r="I69" s="199"/>
      <c r="J69" s="199"/>
    </row>
    <row r="70" spans="1:19" ht="45" x14ac:dyDescent="0.2">
      <c r="A70" s="200">
        <v>34</v>
      </c>
      <c r="B70" s="201" t="s">
        <v>412</v>
      </c>
      <c r="C70" s="202" t="s">
        <v>413</v>
      </c>
      <c r="D70" s="203" t="s">
        <v>337</v>
      </c>
      <c r="E70" s="204">
        <v>1</v>
      </c>
      <c r="F70" s="205"/>
      <c r="G70" s="206">
        <f t="shared" si="1"/>
        <v>0</v>
      </c>
      <c r="H70" s="207" t="s">
        <v>319</v>
      </c>
      <c r="I70" s="199"/>
      <c r="J70" s="199"/>
    </row>
    <row r="71" spans="1:19" x14ac:dyDescent="0.2">
      <c r="A71" s="200">
        <v>35</v>
      </c>
      <c r="B71" s="201" t="s">
        <v>414</v>
      </c>
      <c r="C71" s="202" t="s">
        <v>415</v>
      </c>
      <c r="D71" s="203" t="s">
        <v>337</v>
      </c>
      <c r="E71" s="204">
        <v>1</v>
      </c>
      <c r="F71" s="205"/>
      <c r="G71" s="206">
        <f t="shared" si="1"/>
        <v>0</v>
      </c>
      <c r="H71" s="207" t="s">
        <v>319</v>
      </c>
      <c r="I71" s="199"/>
      <c r="J71" s="199"/>
    </row>
    <row r="72" spans="1:19" ht="33.75" x14ac:dyDescent="0.2">
      <c r="A72" s="200">
        <v>36</v>
      </c>
      <c r="B72" s="201" t="s">
        <v>416</v>
      </c>
      <c r="C72" s="202" t="s">
        <v>417</v>
      </c>
      <c r="D72" s="203" t="s">
        <v>337</v>
      </c>
      <c r="E72" s="204">
        <v>1</v>
      </c>
      <c r="F72" s="205"/>
      <c r="G72" s="206">
        <f t="shared" si="1"/>
        <v>0</v>
      </c>
      <c r="H72" s="207" t="s">
        <v>319</v>
      </c>
      <c r="I72" s="199"/>
      <c r="J72" s="199"/>
    </row>
    <row r="73" spans="1:19" x14ac:dyDescent="0.2">
      <c r="A73" s="200">
        <v>37</v>
      </c>
      <c r="B73" s="201" t="s">
        <v>418</v>
      </c>
      <c r="C73" s="202" t="s">
        <v>419</v>
      </c>
      <c r="D73" s="203" t="s">
        <v>337</v>
      </c>
      <c r="E73" s="204">
        <v>1</v>
      </c>
      <c r="F73" s="205"/>
      <c r="G73" s="206">
        <f t="shared" si="1"/>
        <v>0</v>
      </c>
      <c r="H73" s="207" t="s">
        <v>319</v>
      </c>
      <c r="I73" s="199"/>
      <c r="J73" s="199"/>
    </row>
    <row r="74" spans="1:19" ht="22.5" x14ac:dyDescent="0.2">
      <c r="A74" s="200">
        <v>38</v>
      </c>
      <c r="B74" s="201" t="s">
        <v>420</v>
      </c>
      <c r="C74" s="202" t="s">
        <v>421</v>
      </c>
      <c r="D74" s="203" t="s">
        <v>337</v>
      </c>
      <c r="E74" s="204">
        <v>1</v>
      </c>
      <c r="F74" s="205"/>
      <c r="G74" s="206">
        <f t="shared" si="1"/>
        <v>0</v>
      </c>
      <c r="H74" s="207" t="s">
        <v>319</v>
      </c>
      <c r="I74" s="199"/>
      <c r="J74" s="199"/>
    </row>
    <row r="75" spans="1:19" ht="33.75" x14ac:dyDescent="0.2">
      <c r="A75" s="200">
        <v>39</v>
      </c>
      <c r="B75" s="201" t="s">
        <v>422</v>
      </c>
      <c r="C75" s="202" t="s">
        <v>423</v>
      </c>
      <c r="D75" s="203" t="s">
        <v>337</v>
      </c>
      <c r="E75" s="204">
        <v>1</v>
      </c>
      <c r="F75" s="205"/>
      <c r="G75" s="206">
        <f t="shared" si="1"/>
        <v>0</v>
      </c>
      <c r="H75" s="207" t="s">
        <v>319</v>
      </c>
      <c r="I75" s="199"/>
      <c r="J75" s="199"/>
    </row>
    <row r="76" spans="1:19" x14ac:dyDescent="0.2">
      <c r="A76" s="200">
        <v>40</v>
      </c>
      <c r="B76" s="201" t="s">
        <v>424</v>
      </c>
      <c r="C76" s="202" t="s">
        <v>425</v>
      </c>
      <c r="D76" s="203" t="s">
        <v>337</v>
      </c>
      <c r="E76" s="204">
        <v>1</v>
      </c>
      <c r="F76" s="205"/>
      <c r="G76" s="206">
        <f t="shared" si="1"/>
        <v>0</v>
      </c>
      <c r="H76" s="207" t="s">
        <v>319</v>
      </c>
      <c r="I76" s="199"/>
      <c r="J76" s="199"/>
    </row>
    <row r="77" spans="1:19" x14ac:dyDescent="0.2">
      <c r="A77" s="200">
        <v>41</v>
      </c>
      <c r="B77" s="201" t="s">
        <v>426</v>
      </c>
      <c r="C77" s="202" t="s">
        <v>427</v>
      </c>
      <c r="D77" s="203" t="s">
        <v>337</v>
      </c>
      <c r="E77" s="204">
        <v>1</v>
      </c>
      <c r="F77" s="205"/>
      <c r="G77" s="206">
        <f t="shared" si="1"/>
        <v>0</v>
      </c>
      <c r="H77" s="207" t="s">
        <v>319</v>
      </c>
      <c r="I77" s="199"/>
      <c r="J77" s="199"/>
    </row>
    <row r="78" spans="1:19" ht="34.5" thickBot="1" x14ac:dyDescent="0.25">
      <c r="A78" s="211">
        <v>42</v>
      </c>
      <c r="B78" s="212" t="s">
        <v>428</v>
      </c>
      <c r="C78" s="213" t="s">
        <v>429</v>
      </c>
      <c r="D78" s="214" t="s">
        <v>65</v>
      </c>
      <c r="E78" s="215">
        <v>20</v>
      </c>
      <c r="F78" s="216"/>
      <c r="G78" s="217">
        <f t="shared" si="0"/>
        <v>0</v>
      </c>
      <c r="H78" s="218" t="s">
        <v>319</v>
      </c>
      <c r="I78" s="199"/>
      <c r="J78" s="199"/>
      <c r="K78" s="219"/>
      <c r="L78" s="219"/>
      <c r="M78" s="219"/>
      <c r="N78" s="219"/>
      <c r="O78" s="219"/>
      <c r="P78" s="219"/>
      <c r="Q78" s="219"/>
      <c r="R78" s="219"/>
      <c r="S78" s="219"/>
    </row>
    <row r="79" spans="1:19" ht="13.5" thickBot="1" x14ac:dyDescent="0.25">
      <c r="A79" s="220"/>
      <c r="B79" s="221"/>
      <c r="C79" s="222"/>
      <c r="D79" s="223"/>
      <c r="E79" s="224"/>
      <c r="F79" s="225"/>
      <c r="G79" s="225"/>
      <c r="H79" s="226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19"/>
    </row>
    <row r="80" spans="1:19" ht="15.75" thickBot="1" x14ac:dyDescent="0.3">
      <c r="A80" s="227"/>
      <c r="B80" s="228" t="s">
        <v>59</v>
      </c>
      <c r="C80" s="229" t="s">
        <v>326</v>
      </c>
      <c r="D80" s="230"/>
      <c r="E80" s="231"/>
      <c r="F80" s="231"/>
      <c r="G80" s="232">
        <f>G30+G8</f>
        <v>0</v>
      </c>
    </row>
    <row r="81" spans="4:4" x14ac:dyDescent="0.2">
      <c r="D81" s="169"/>
    </row>
    <row r="82" spans="4:4" x14ac:dyDescent="0.2">
      <c r="D82" s="169"/>
    </row>
    <row r="83" spans="4:4" x14ac:dyDescent="0.2">
      <c r="D83" s="169"/>
    </row>
    <row r="84" spans="4:4" x14ac:dyDescent="0.2">
      <c r="D84" s="169"/>
    </row>
    <row r="85" spans="4:4" x14ac:dyDescent="0.2">
      <c r="D85" s="169"/>
    </row>
    <row r="86" spans="4:4" x14ac:dyDescent="0.2">
      <c r="D86" s="169"/>
    </row>
    <row r="87" spans="4:4" x14ac:dyDescent="0.2">
      <c r="D87" s="169"/>
    </row>
    <row r="88" spans="4:4" x14ac:dyDescent="0.2">
      <c r="D88" s="169"/>
    </row>
    <row r="89" spans="4:4" x14ac:dyDescent="0.2">
      <c r="D89" s="169"/>
    </row>
    <row r="90" spans="4:4" x14ac:dyDescent="0.2">
      <c r="D90" s="169"/>
    </row>
    <row r="91" spans="4:4" x14ac:dyDescent="0.2">
      <c r="D91" s="169"/>
    </row>
    <row r="92" spans="4:4" x14ac:dyDescent="0.2">
      <c r="D92" s="169"/>
    </row>
    <row r="93" spans="4:4" x14ac:dyDescent="0.2">
      <c r="D93" s="169"/>
    </row>
    <row r="94" spans="4:4" x14ac:dyDescent="0.2">
      <c r="D94" s="169"/>
    </row>
    <row r="95" spans="4:4" x14ac:dyDescent="0.2">
      <c r="D95" s="169"/>
    </row>
    <row r="96" spans="4:4" x14ac:dyDescent="0.2">
      <c r="D96" s="169"/>
    </row>
    <row r="97" spans="4:4" x14ac:dyDescent="0.2">
      <c r="D97" s="169"/>
    </row>
    <row r="98" spans="4:4" x14ac:dyDescent="0.2">
      <c r="D98" s="169"/>
    </row>
    <row r="99" spans="4:4" x14ac:dyDescent="0.2">
      <c r="D99" s="169"/>
    </row>
    <row r="100" spans="4:4" x14ac:dyDescent="0.2">
      <c r="D100" s="169"/>
    </row>
    <row r="101" spans="4:4" x14ac:dyDescent="0.2">
      <c r="D101" s="169"/>
    </row>
    <row r="102" spans="4:4" x14ac:dyDescent="0.2">
      <c r="D102" s="169"/>
    </row>
    <row r="103" spans="4:4" x14ac:dyDescent="0.2">
      <c r="D103" s="169"/>
    </row>
    <row r="104" spans="4:4" x14ac:dyDescent="0.2">
      <c r="D104" s="169"/>
    </row>
    <row r="105" spans="4:4" x14ac:dyDescent="0.2">
      <c r="D105" s="169"/>
    </row>
    <row r="106" spans="4:4" x14ac:dyDescent="0.2">
      <c r="D106" s="169"/>
    </row>
    <row r="107" spans="4:4" x14ac:dyDescent="0.2">
      <c r="D107" s="169"/>
    </row>
    <row r="108" spans="4:4" x14ac:dyDescent="0.2">
      <c r="D108" s="169"/>
    </row>
    <row r="109" spans="4:4" x14ac:dyDescent="0.2">
      <c r="D109" s="169"/>
    </row>
    <row r="110" spans="4:4" x14ac:dyDescent="0.2">
      <c r="D110" s="169"/>
    </row>
    <row r="111" spans="4:4" x14ac:dyDescent="0.2">
      <c r="D111" s="169"/>
    </row>
    <row r="112" spans="4:4" x14ac:dyDescent="0.2">
      <c r="D112" s="169"/>
    </row>
    <row r="113" spans="4:4" x14ac:dyDescent="0.2">
      <c r="D113" s="169"/>
    </row>
    <row r="114" spans="4:4" x14ac:dyDescent="0.2">
      <c r="D114" s="169"/>
    </row>
    <row r="115" spans="4:4" x14ac:dyDescent="0.2">
      <c r="D115" s="169"/>
    </row>
    <row r="116" spans="4:4" x14ac:dyDescent="0.2">
      <c r="D116" s="169"/>
    </row>
    <row r="117" spans="4:4" x14ac:dyDescent="0.2">
      <c r="D117" s="169"/>
    </row>
    <row r="118" spans="4:4" x14ac:dyDescent="0.2">
      <c r="D118" s="169"/>
    </row>
    <row r="119" spans="4:4" x14ac:dyDescent="0.2">
      <c r="D119" s="169"/>
    </row>
    <row r="120" spans="4:4" x14ac:dyDescent="0.2">
      <c r="D120" s="169"/>
    </row>
    <row r="121" spans="4:4" x14ac:dyDescent="0.2">
      <c r="D121" s="169"/>
    </row>
    <row r="122" spans="4:4" x14ac:dyDescent="0.2">
      <c r="D122" s="169"/>
    </row>
    <row r="123" spans="4:4" x14ac:dyDescent="0.2">
      <c r="D123" s="169"/>
    </row>
    <row r="124" spans="4:4" x14ac:dyDescent="0.2">
      <c r="D124" s="169"/>
    </row>
    <row r="125" spans="4:4" x14ac:dyDescent="0.2">
      <c r="D125" s="169"/>
    </row>
    <row r="126" spans="4:4" x14ac:dyDescent="0.2">
      <c r="D126" s="169"/>
    </row>
    <row r="127" spans="4:4" x14ac:dyDescent="0.2">
      <c r="D127" s="169"/>
    </row>
    <row r="128" spans="4:4" x14ac:dyDescent="0.2">
      <c r="D128" s="169"/>
    </row>
    <row r="129" spans="4:4" x14ac:dyDescent="0.2">
      <c r="D129" s="169"/>
    </row>
    <row r="130" spans="4:4" x14ac:dyDescent="0.2">
      <c r="D130" s="169"/>
    </row>
    <row r="131" spans="4:4" x14ac:dyDescent="0.2">
      <c r="D131" s="169"/>
    </row>
    <row r="132" spans="4:4" x14ac:dyDescent="0.2">
      <c r="D132" s="169"/>
    </row>
    <row r="133" spans="4:4" x14ac:dyDescent="0.2">
      <c r="D133" s="169"/>
    </row>
    <row r="134" spans="4:4" x14ac:dyDescent="0.2">
      <c r="D134" s="169"/>
    </row>
    <row r="135" spans="4:4" x14ac:dyDescent="0.2">
      <c r="D135" s="169"/>
    </row>
    <row r="136" spans="4:4" x14ac:dyDescent="0.2">
      <c r="D136" s="169"/>
    </row>
    <row r="137" spans="4:4" x14ac:dyDescent="0.2">
      <c r="D137" s="169"/>
    </row>
    <row r="138" spans="4:4" x14ac:dyDescent="0.2">
      <c r="D138" s="169"/>
    </row>
    <row r="139" spans="4:4" x14ac:dyDescent="0.2">
      <c r="D139" s="169"/>
    </row>
    <row r="140" spans="4:4" x14ac:dyDescent="0.2">
      <c r="D140" s="169"/>
    </row>
    <row r="141" spans="4:4" x14ac:dyDescent="0.2">
      <c r="D141" s="169"/>
    </row>
    <row r="142" spans="4:4" x14ac:dyDescent="0.2">
      <c r="D142" s="169"/>
    </row>
    <row r="143" spans="4:4" x14ac:dyDescent="0.2">
      <c r="D143" s="169"/>
    </row>
    <row r="144" spans="4:4" x14ac:dyDescent="0.2">
      <c r="D144" s="169"/>
    </row>
    <row r="145" spans="4:4" x14ac:dyDescent="0.2">
      <c r="D145" s="169"/>
    </row>
    <row r="146" spans="4:4" x14ac:dyDescent="0.2">
      <c r="D146" s="169"/>
    </row>
    <row r="147" spans="4:4" x14ac:dyDescent="0.2">
      <c r="D147" s="169"/>
    </row>
    <row r="148" spans="4:4" x14ac:dyDescent="0.2">
      <c r="D148" s="169"/>
    </row>
    <row r="149" spans="4:4" x14ac:dyDescent="0.2">
      <c r="D149" s="169"/>
    </row>
    <row r="150" spans="4:4" x14ac:dyDescent="0.2">
      <c r="D150" s="169"/>
    </row>
    <row r="151" spans="4:4" x14ac:dyDescent="0.2">
      <c r="D151" s="169"/>
    </row>
    <row r="152" spans="4:4" x14ac:dyDescent="0.2">
      <c r="D152" s="169"/>
    </row>
    <row r="153" spans="4:4" x14ac:dyDescent="0.2">
      <c r="D153" s="169"/>
    </row>
    <row r="154" spans="4:4" x14ac:dyDescent="0.2">
      <c r="D154" s="169"/>
    </row>
    <row r="155" spans="4:4" x14ac:dyDescent="0.2">
      <c r="D155" s="169"/>
    </row>
    <row r="156" spans="4:4" x14ac:dyDescent="0.2">
      <c r="D156" s="169"/>
    </row>
    <row r="157" spans="4:4" x14ac:dyDescent="0.2">
      <c r="D157" s="169"/>
    </row>
    <row r="158" spans="4:4" x14ac:dyDescent="0.2">
      <c r="D158" s="169"/>
    </row>
    <row r="159" spans="4:4" x14ac:dyDescent="0.2">
      <c r="D159" s="169"/>
    </row>
    <row r="160" spans="4:4" x14ac:dyDescent="0.2">
      <c r="D160" s="169"/>
    </row>
    <row r="161" spans="4:4" x14ac:dyDescent="0.2">
      <c r="D161" s="169"/>
    </row>
    <row r="162" spans="4:4" x14ac:dyDescent="0.2">
      <c r="D162" s="169"/>
    </row>
    <row r="163" spans="4:4" x14ac:dyDescent="0.2">
      <c r="D163" s="169"/>
    </row>
    <row r="164" spans="4:4" x14ac:dyDescent="0.2">
      <c r="D164" s="169"/>
    </row>
    <row r="165" spans="4:4" x14ac:dyDescent="0.2">
      <c r="D165" s="169"/>
    </row>
    <row r="166" spans="4:4" x14ac:dyDescent="0.2">
      <c r="D166" s="169"/>
    </row>
    <row r="167" spans="4:4" x14ac:dyDescent="0.2">
      <c r="D167" s="169"/>
    </row>
    <row r="168" spans="4:4" x14ac:dyDescent="0.2">
      <c r="D168" s="169"/>
    </row>
    <row r="169" spans="4:4" x14ac:dyDescent="0.2">
      <c r="D169" s="169"/>
    </row>
    <row r="170" spans="4:4" x14ac:dyDescent="0.2">
      <c r="D170" s="169"/>
    </row>
    <row r="171" spans="4:4" x14ac:dyDescent="0.2">
      <c r="D171" s="169"/>
    </row>
    <row r="172" spans="4:4" x14ac:dyDescent="0.2">
      <c r="D172" s="169"/>
    </row>
    <row r="173" spans="4:4" x14ac:dyDescent="0.2">
      <c r="D173" s="169"/>
    </row>
    <row r="174" spans="4:4" x14ac:dyDescent="0.2">
      <c r="D174" s="169"/>
    </row>
    <row r="175" spans="4:4" x14ac:dyDescent="0.2">
      <c r="D175" s="169"/>
    </row>
    <row r="176" spans="4:4" x14ac:dyDescent="0.2">
      <c r="D176" s="169"/>
    </row>
    <row r="177" spans="4:4" x14ac:dyDescent="0.2">
      <c r="D177" s="169"/>
    </row>
    <row r="178" spans="4:4" x14ac:dyDescent="0.2">
      <c r="D178" s="169"/>
    </row>
    <row r="179" spans="4:4" x14ac:dyDescent="0.2">
      <c r="D179" s="169"/>
    </row>
    <row r="180" spans="4:4" x14ac:dyDescent="0.2">
      <c r="D180" s="169"/>
    </row>
    <row r="181" spans="4:4" x14ac:dyDescent="0.2">
      <c r="D181" s="169"/>
    </row>
    <row r="182" spans="4:4" x14ac:dyDescent="0.2">
      <c r="D182" s="169"/>
    </row>
    <row r="183" spans="4:4" x14ac:dyDescent="0.2">
      <c r="D183" s="169"/>
    </row>
    <row r="184" spans="4:4" x14ac:dyDescent="0.2">
      <c r="D184" s="169"/>
    </row>
    <row r="185" spans="4:4" x14ac:dyDescent="0.2">
      <c r="D185" s="169"/>
    </row>
    <row r="186" spans="4:4" x14ac:dyDescent="0.2">
      <c r="D186" s="169"/>
    </row>
    <row r="187" spans="4:4" x14ac:dyDescent="0.2">
      <c r="D187" s="169"/>
    </row>
    <row r="188" spans="4:4" x14ac:dyDescent="0.2">
      <c r="D188" s="169"/>
    </row>
    <row r="189" spans="4:4" x14ac:dyDescent="0.2">
      <c r="D189" s="169"/>
    </row>
    <row r="190" spans="4:4" x14ac:dyDescent="0.2">
      <c r="D190" s="169"/>
    </row>
    <row r="191" spans="4:4" x14ac:dyDescent="0.2">
      <c r="D191" s="169"/>
    </row>
    <row r="192" spans="4:4" x14ac:dyDescent="0.2">
      <c r="D192" s="169"/>
    </row>
    <row r="193" spans="4:4" x14ac:dyDescent="0.2">
      <c r="D193" s="169"/>
    </row>
    <row r="194" spans="4:4" x14ac:dyDescent="0.2">
      <c r="D194" s="169"/>
    </row>
    <row r="195" spans="4:4" x14ac:dyDescent="0.2">
      <c r="D195" s="169"/>
    </row>
    <row r="196" spans="4:4" x14ac:dyDescent="0.2">
      <c r="D196" s="169"/>
    </row>
    <row r="197" spans="4:4" x14ac:dyDescent="0.2">
      <c r="D197" s="169"/>
    </row>
    <row r="198" spans="4:4" x14ac:dyDescent="0.2">
      <c r="D198" s="169"/>
    </row>
    <row r="199" spans="4:4" x14ac:dyDescent="0.2">
      <c r="D199" s="169"/>
    </row>
    <row r="200" spans="4:4" x14ac:dyDescent="0.2">
      <c r="D200" s="169"/>
    </row>
    <row r="201" spans="4:4" x14ac:dyDescent="0.2">
      <c r="D201" s="169"/>
    </row>
    <row r="202" spans="4:4" x14ac:dyDescent="0.2">
      <c r="D202" s="169"/>
    </row>
    <row r="203" spans="4:4" x14ac:dyDescent="0.2">
      <c r="D203" s="169"/>
    </row>
    <row r="204" spans="4:4" x14ac:dyDescent="0.2">
      <c r="D204" s="169"/>
    </row>
    <row r="205" spans="4:4" x14ac:dyDescent="0.2">
      <c r="D205" s="169"/>
    </row>
    <row r="206" spans="4:4" x14ac:dyDescent="0.2">
      <c r="D206" s="169"/>
    </row>
    <row r="207" spans="4:4" x14ac:dyDescent="0.2">
      <c r="D207" s="169"/>
    </row>
    <row r="208" spans="4:4" x14ac:dyDescent="0.2">
      <c r="D208" s="169"/>
    </row>
    <row r="209" spans="4:4" x14ac:dyDescent="0.2">
      <c r="D209" s="169"/>
    </row>
    <row r="210" spans="4:4" x14ac:dyDescent="0.2">
      <c r="D210" s="169"/>
    </row>
    <row r="211" spans="4:4" x14ac:dyDescent="0.2">
      <c r="D211" s="169"/>
    </row>
    <row r="212" spans="4:4" x14ac:dyDescent="0.2">
      <c r="D212" s="169"/>
    </row>
    <row r="213" spans="4:4" x14ac:dyDescent="0.2">
      <c r="D213" s="169"/>
    </row>
    <row r="214" spans="4:4" x14ac:dyDescent="0.2">
      <c r="D214" s="169"/>
    </row>
    <row r="215" spans="4:4" x14ac:dyDescent="0.2">
      <c r="D215" s="169"/>
    </row>
    <row r="216" spans="4:4" x14ac:dyDescent="0.2">
      <c r="D216" s="169"/>
    </row>
    <row r="217" spans="4:4" x14ac:dyDescent="0.2">
      <c r="D217" s="169"/>
    </row>
    <row r="218" spans="4:4" x14ac:dyDescent="0.2">
      <c r="D218" s="169"/>
    </row>
    <row r="219" spans="4:4" x14ac:dyDescent="0.2">
      <c r="D219" s="169"/>
    </row>
    <row r="220" spans="4:4" x14ac:dyDescent="0.2">
      <c r="D220" s="169"/>
    </row>
    <row r="221" spans="4:4" x14ac:dyDescent="0.2">
      <c r="D221" s="169"/>
    </row>
    <row r="222" spans="4:4" x14ac:dyDescent="0.2">
      <c r="D222" s="169"/>
    </row>
    <row r="223" spans="4:4" x14ac:dyDescent="0.2">
      <c r="D223" s="169"/>
    </row>
    <row r="224" spans="4:4" x14ac:dyDescent="0.2">
      <c r="D224" s="169"/>
    </row>
    <row r="225" spans="4:4" x14ac:dyDescent="0.2">
      <c r="D225" s="169"/>
    </row>
    <row r="226" spans="4:4" x14ac:dyDescent="0.2">
      <c r="D226" s="169"/>
    </row>
    <row r="227" spans="4:4" x14ac:dyDescent="0.2">
      <c r="D227" s="169"/>
    </row>
    <row r="228" spans="4:4" x14ac:dyDescent="0.2">
      <c r="D228" s="169"/>
    </row>
    <row r="229" spans="4:4" x14ac:dyDescent="0.2">
      <c r="D229" s="169"/>
    </row>
    <row r="230" spans="4:4" x14ac:dyDescent="0.2">
      <c r="D230" s="169"/>
    </row>
    <row r="231" spans="4:4" x14ac:dyDescent="0.2">
      <c r="D231" s="169"/>
    </row>
    <row r="232" spans="4:4" x14ac:dyDescent="0.2">
      <c r="D232" s="169"/>
    </row>
    <row r="233" spans="4:4" x14ac:dyDescent="0.2">
      <c r="D233" s="169"/>
    </row>
    <row r="234" spans="4:4" x14ac:dyDescent="0.2">
      <c r="D234" s="169"/>
    </row>
    <row r="235" spans="4:4" x14ac:dyDescent="0.2">
      <c r="D235" s="169"/>
    </row>
    <row r="236" spans="4:4" x14ac:dyDescent="0.2">
      <c r="D236" s="169"/>
    </row>
    <row r="237" spans="4:4" x14ac:dyDescent="0.2">
      <c r="D237" s="169"/>
    </row>
    <row r="238" spans="4:4" x14ac:dyDescent="0.2">
      <c r="D238" s="169"/>
    </row>
    <row r="239" spans="4:4" x14ac:dyDescent="0.2">
      <c r="D239" s="169"/>
    </row>
    <row r="240" spans="4:4" x14ac:dyDescent="0.2">
      <c r="D240" s="169"/>
    </row>
    <row r="241" spans="4:4" x14ac:dyDescent="0.2">
      <c r="D241" s="169"/>
    </row>
    <row r="242" spans="4:4" x14ac:dyDescent="0.2">
      <c r="D242" s="169"/>
    </row>
    <row r="243" spans="4:4" x14ac:dyDescent="0.2">
      <c r="D243" s="169"/>
    </row>
    <row r="244" spans="4:4" x14ac:dyDescent="0.2">
      <c r="D244" s="169"/>
    </row>
    <row r="245" spans="4:4" x14ac:dyDescent="0.2">
      <c r="D245" s="169"/>
    </row>
    <row r="246" spans="4:4" x14ac:dyDescent="0.2">
      <c r="D246" s="169"/>
    </row>
    <row r="247" spans="4:4" x14ac:dyDescent="0.2">
      <c r="D247" s="169"/>
    </row>
    <row r="248" spans="4:4" x14ac:dyDescent="0.2">
      <c r="D248" s="169"/>
    </row>
    <row r="249" spans="4:4" x14ac:dyDescent="0.2">
      <c r="D249" s="169"/>
    </row>
    <row r="250" spans="4:4" x14ac:dyDescent="0.2">
      <c r="D250" s="169"/>
    </row>
    <row r="251" spans="4:4" x14ac:dyDescent="0.2">
      <c r="D251" s="169"/>
    </row>
    <row r="252" spans="4:4" x14ac:dyDescent="0.2">
      <c r="D252" s="169"/>
    </row>
    <row r="253" spans="4:4" x14ac:dyDescent="0.2">
      <c r="D253" s="169"/>
    </row>
    <row r="254" spans="4:4" x14ac:dyDescent="0.2">
      <c r="D254" s="169"/>
    </row>
    <row r="255" spans="4:4" x14ac:dyDescent="0.2">
      <c r="D255" s="169"/>
    </row>
    <row r="256" spans="4:4" x14ac:dyDescent="0.2">
      <c r="D256" s="169"/>
    </row>
    <row r="257" spans="4:4" x14ac:dyDescent="0.2">
      <c r="D257" s="169"/>
    </row>
    <row r="258" spans="4:4" x14ac:dyDescent="0.2">
      <c r="D258" s="169"/>
    </row>
    <row r="259" spans="4:4" x14ac:dyDescent="0.2">
      <c r="D259" s="169"/>
    </row>
    <row r="260" spans="4:4" x14ac:dyDescent="0.2">
      <c r="D260" s="169"/>
    </row>
    <row r="261" spans="4:4" x14ac:dyDescent="0.2">
      <c r="D261" s="169"/>
    </row>
    <row r="262" spans="4:4" x14ac:dyDescent="0.2">
      <c r="D262" s="169"/>
    </row>
    <row r="263" spans="4:4" x14ac:dyDescent="0.2">
      <c r="D263" s="169"/>
    </row>
    <row r="264" spans="4:4" x14ac:dyDescent="0.2">
      <c r="D264" s="169"/>
    </row>
    <row r="265" spans="4:4" x14ac:dyDescent="0.2">
      <c r="D265" s="169"/>
    </row>
    <row r="266" spans="4:4" x14ac:dyDescent="0.2">
      <c r="D266" s="169"/>
    </row>
    <row r="267" spans="4:4" x14ac:dyDescent="0.2">
      <c r="D267" s="169"/>
    </row>
    <row r="268" spans="4:4" x14ac:dyDescent="0.2">
      <c r="D268" s="169"/>
    </row>
    <row r="269" spans="4:4" x14ac:dyDescent="0.2">
      <c r="D269" s="169"/>
    </row>
    <row r="270" spans="4:4" x14ac:dyDescent="0.2">
      <c r="D270" s="169"/>
    </row>
    <row r="271" spans="4:4" x14ac:dyDescent="0.2">
      <c r="D271" s="169"/>
    </row>
    <row r="272" spans="4:4" x14ac:dyDescent="0.2">
      <c r="D272" s="169"/>
    </row>
    <row r="273" spans="4:4" x14ac:dyDescent="0.2">
      <c r="D273" s="169"/>
    </row>
    <row r="274" spans="4:4" x14ac:dyDescent="0.2">
      <c r="D274" s="169"/>
    </row>
    <row r="275" spans="4:4" x14ac:dyDescent="0.2">
      <c r="D275" s="169"/>
    </row>
    <row r="276" spans="4:4" x14ac:dyDescent="0.2">
      <c r="D276" s="169"/>
    </row>
    <row r="277" spans="4:4" x14ac:dyDescent="0.2">
      <c r="D277" s="169"/>
    </row>
    <row r="278" spans="4:4" x14ac:dyDescent="0.2">
      <c r="D278" s="169"/>
    </row>
    <row r="279" spans="4:4" x14ac:dyDescent="0.2">
      <c r="D279" s="169"/>
    </row>
    <row r="280" spans="4:4" x14ac:dyDescent="0.2">
      <c r="D280" s="169"/>
    </row>
    <row r="281" spans="4:4" x14ac:dyDescent="0.2">
      <c r="D281" s="169"/>
    </row>
    <row r="282" spans="4:4" x14ac:dyDescent="0.2">
      <c r="D282" s="169"/>
    </row>
    <row r="283" spans="4:4" x14ac:dyDescent="0.2">
      <c r="D283" s="169"/>
    </row>
    <row r="284" spans="4:4" x14ac:dyDescent="0.2">
      <c r="D284" s="169"/>
    </row>
    <row r="285" spans="4:4" x14ac:dyDescent="0.2">
      <c r="D285" s="169"/>
    </row>
    <row r="286" spans="4:4" x14ac:dyDescent="0.2">
      <c r="D286" s="169"/>
    </row>
    <row r="287" spans="4:4" x14ac:dyDescent="0.2">
      <c r="D287" s="169"/>
    </row>
    <row r="288" spans="4:4" x14ac:dyDescent="0.2">
      <c r="D288" s="169"/>
    </row>
    <row r="289" spans="4:4" x14ac:dyDescent="0.2">
      <c r="D289" s="169"/>
    </row>
    <row r="290" spans="4:4" x14ac:dyDescent="0.2">
      <c r="D290" s="169"/>
    </row>
    <row r="291" spans="4:4" x14ac:dyDescent="0.2">
      <c r="D291" s="169"/>
    </row>
    <row r="292" spans="4:4" x14ac:dyDescent="0.2">
      <c r="D292" s="169"/>
    </row>
    <row r="293" spans="4:4" x14ac:dyDescent="0.2">
      <c r="D293" s="169"/>
    </row>
    <row r="294" spans="4:4" x14ac:dyDescent="0.2">
      <c r="D294" s="169"/>
    </row>
    <row r="295" spans="4:4" x14ac:dyDescent="0.2">
      <c r="D295" s="169"/>
    </row>
    <row r="296" spans="4:4" x14ac:dyDescent="0.2">
      <c r="D296" s="169"/>
    </row>
    <row r="297" spans="4:4" x14ac:dyDescent="0.2">
      <c r="D297" s="169"/>
    </row>
    <row r="298" spans="4:4" x14ac:dyDescent="0.2">
      <c r="D298" s="169"/>
    </row>
    <row r="299" spans="4:4" x14ac:dyDescent="0.2">
      <c r="D299" s="169"/>
    </row>
    <row r="300" spans="4:4" x14ac:dyDescent="0.2">
      <c r="D300" s="169"/>
    </row>
    <row r="301" spans="4:4" x14ac:dyDescent="0.2">
      <c r="D301" s="169"/>
    </row>
    <row r="302" spans="4:4" x14ac:dyDescent="0.2">
      <c r="D302" s="169"/>
    </row>
    <row r="303" spans="4:4" x14ac:dyDescent="0.2">
      <c r="D303" s="169"/>
    </row>
    <row r="304" spans="4:4" x14ac:dyDescent="0.2">
      <c r="D304" s="169"/>
    </row>
    <row r="305" spans="4:4" x14ac:dyDescent="0.2">
      <c r="D305" s="169"/>
    </row>
    <row r="306" spans="4:4" x14ac:dyDescent="0.2">
      <c r="D306" s="169"/>
    </row>
    <row r="307" spans="4:4" x14ac:dyDescent="0.2">
      <c r="D307" s="169"/>
    </row>
    <row r="308" spans="4:4" x14ac:dyDescent="0.2">
      <c r="D308" s="169"/>
    </row>
    <row r="309" spans="4:4" x14ac:dyDescent="0.2">
      <c r="D309" s="169"/>
    </row>
    <row r="310" spans="4:4" x14ac:dyDescent="0.2">
      <c r="D310" s="169"/>
    </row>
    <row r="311" spans="4:4" x14ac:dyDescent="0.2">
      <c r="D311" s="169"/>
    </row>
    <row r="312" spans="4:4" x14ac:dyDescent="0.2">
      <c r="D312" s="169"/>
    </row>
    <row r="313" spans="4:4" x14ac:dyDescent="0.2">
      <c r="D313" s="169"/>
    </row>
    <row r="314" spans="4:4" x14ac:dyDescent="0.2">
      <c r="D314" s="169"/>
    </row>
    <row r="315" spans="4:4" x14ac:dyDescent="0.2">
      <c r="D315" s="169"/>
    </row>
    <row r="316" spans="4:4" x14ac:dyDescent="0.2">
      <c r="D316" s="169"/>
    </row>
    <row r="317" spans="4:4" x14ac:dyDescent="0.2">
      <c r="D317" s="169"/>
    </row>
    <row r="318" spans="4:4" x14ac:dyDescent="0.2">
      <c r="D318" s="169"/>
    </row>
    <row r="319" spans="4:4" x14ac:dyDescent="0.2">
      <c r="D319" s="169"/>
    </row>
    <row r="320" spans="4:4" x14ac:dyDescent="0.2">
      <c r="D320" s="169"/>
    </row>
    <row r="321" spans="4:4" x14ac:dyDescent="0.2">
      <c r="D321" s="169"/>
    </row>
    <row r="322" spans="4:4" x14ac:dyDescent="0.2">
      <c r="D322" s="169"/>
    </row>
    <row r="323" spans="4:4" x14ac:dyDescent="0.2">
      <c r="D323" s="169"/>
    </row>
    <row r="324" spans="4:4" x14ac:dyDescent="0.2">
      <c r="D324" s="169"/>
    </row>
    <row r="325" spans="4:4" x14ac:dyDescent="0.2">
      <c r="D325" s="169"/>
    </row>
    <row r="326" spans="4:4" x14ac:dyDescent="0.2">
      <c r="D326" s="169"/>
    </row>
    <row r="327" spans="4:4" x14ac:dyDescent="0.2">
      <c r="D327" s="169"/>
    </row>
    <row r="328" spans="4:4" x14ac:dyDescent="0.2">
      <c r="D328" s="169"/>
    </row>
    <row r="329" spans="4:4" x14ac:dyDescent="0.2">
      <c r="D329" s="169"/>
    </row>
    <row r="330" spans="4:4" x14ac:dyDescent="0.2">
      <c r="D330" s="169"/>
    </row>
    <row r="331" spans="4:4" x14ac:dyDescent="0.2">
      <c r="D331" s="169"/>
    </row>
    <row r="332" spans="4:4" x14ac:dyDescent="0.2">
      <c r="D332" s="169"/>
    </row>
    <row r="333" spans="4:4" x14ac:dyDescent="0.2">
      <c r="D333" s="169"/>
    </row>
    <row r="334" spans="4:4" x14ac:dyDescent="0.2">
      <c r="D334" s="169"/>
    </row>
    <row r="335" spans="4:4" x14ac:dyDescent="0.2">
      <c r="D335" s="169"/>
    </row>
    <row r="336" spans="4:4" x14ac:dyDescent="0.2">
      <c r="D336" s="169"/>
    </row>
    <row r="337" spans="4:4" x14ac:dyDescent="0.2">
      <c r="D337" s="169"/>
    </row>
    <row r="338" spans="4:4" x14ac:dyDescent="0.2">
      <c r="D338" s="169"/>
    </row>
    <row r="339" spans="4:4" x14ac:dyDescent="0.2">
      <c r="D339" s="169"/>
    </row>
    <row r="340" spans="4:4" x14ac:dyDescent="0.2">
      <c r="D340" s="169"/>
    </row>
    <row r="341" spans="4:4" x14ac:dyDescent="0.2">
      <c r="D341" s="169"/>
    </row>
    <row r="342" spans="4:4" x14ac:dyDescent="0.2">
      <c r="D342" s="169"/>
    </row>
    <row r="343" spans="4:4" x14ac:dyDescent="0.2">
      <c r="D343" s="169"/>
    </row>
    <row r="344" spans="4:4" x14ac:dyDescent="0.2">
      <c r="D344" s="169"/>
    </row>
    <row r="345" spans="4:4" x14ac:dyDescent="0.2">
      <c r="D345" s="169"/>
    </row>
    <row r="346" spans="4:4" x14ac:dyDescent="0.2">
      <c r="D346" s="169"/>
    </row>
    <row r="347" spans="4:4" x14ac:dyDescent="0.2">
      <c r="D347" s="169"/>
    </row>
    <row r="348" spans="4:4" x14ac:dyDescent="0.2">
      <c r="D348" s="169"/>
    </row>
    <row r="349" spans="4:4" x14ac:dyDescent="0.2">
      <c r="D349" s="169"/>
    </row>
    <row r="350" spans="4:4" x14ac:dyDescent="0.2">
      <c r="D350" s="169"/>
    </row>
    <row r="351" spans="4:4" x14ac:dyDescent="0.2">
      <c r="D351" s="169"/>
    </row>
    <row r="352" spans="4:4" x14ac:dyDescent="0.2">
      <c r="D352" s="169"/>
    </row>
    <row r="353" spans="4:4" x14ac:dyDescent="0.2">
      <c r="D353" s="169"/>
    </row>
    <row r="354" spans="4:4" x14ac:dyDescent="0.2">
      <c r="D354" s="169"/>
    </row>
    <row r="355" spans="4:4" x14ac:dyDescent="0.2">
      <c r="D355" s="169"/>
    </row>
    <row r="356" spans="4:4" x14ac:dyDescent="0.2">
      <c r="D356" s="169"/>
    </row>
    <row r="357" spans="4:4" x14ac:dyDescent="0.2">
      <c r="D357" s="169"/>
    </row>
    <row r="358" spans="4:4" x14ac:dyDescent="0.2">
      <c r="D358" s="169"/>
    </row>
    <row r="359" spans="4:4" x14ac:dyDescent="0.2">
      <c r="D359" s="169"/>
    </row>
    <row r="360" spans="4:4" x14ac:dyDescent="0.2">
      <c r="D360" s="169"/>
    </row>
    <row r="361" spans="4:4" x14ac:dyDescent="0.2">
      <c r="D361" s="169"/>
    </row>
    <row r="362" spans="4:4" x14ac:dyDescent="0.2">
      <c r="D362" s="169"/>
    </row>
    <row r="363" spans="4:4" x14ac:dyDescent="0.2">
      <c r="D363" s="169"/>
    </row>
    <row r="364" spans="4:4" x14ac:dyDescent="0.2">
      <c r="D364" s="169"/>
    </row>
    <row r="365" spans="4:4" x14ac:dyDescent="0.2">
      <c r="D365" s="169"/>
    </row>
    <row r="366" spans="4:4" x14ac:dyDescent="0.2">
      <c r="D366" s="169"/>
    </row>
    <row r="367" spans="4:4" x14ac:dyDescent="0.2">
      <c r="D367" s="169"/>
    </row>
    <row r="368" spans="4:4" x14ac:dyDescent="0.2">
      <c r="D368" s="169"/>
    </row>
    <row r="369" spans="4:4" x14ac:dyDescent="0.2">
      <c r="D369" s="169"/>
    </row>
    <row r="370" spans="4:4" x14ac:dyDescent="0.2">
      <c r="D370" s="169"/>
    </row>
    <row r="371" spans="4:4" x14ac:dyDescent="0.2">
      <c r="D371" s="169"/>
    </row>
    <row r="372" spans="4:4" x14ac:dyDescent="0.2">
      <c r="D372" s="169"/>
    </row>
    <row r="373" spans="4:4" x14ac:dyDescent="0.2">
      <c r="D373" s="169"/>
    </row>
    <row r="374" spans="4:4" x14ac:dyDescent="0.2">
      <c r="D374" s="169"/>
    </row>
    <row r="375" spans="4:4" x14ac:dyDescent="0.2">
      <c r="D375" s="169"/>
    </row>
    <row r="376" spans="4:4" x14ac:dyDescent="0.2">
      <c r="D376" s="169"/>
    </row>
    <row r="377" spans="4:4" x14ac:dyDescent="0.2">
      <c r="D377" s="169"/>
    </row>
    <row r="378" spans="4:4" x14ac:dyDescent="0.2">
      <c r="D378" s="169"/>
    </row>
    <row r="379" spans="4:4" x14ac:dyDescent="0.2">
      <c r="D379" s="169"/>
    </row>
    <row r="380" spans="4:4" x14ac:dyDescent="0.2">
      <c r="D380" s="169"/>
    </row>
    <row r="381" spans="4:4" x14ac:dyDescent="0.2">
      <c r="D381" s="169"/>
    </row>
    <row r="382" spans="4:4" x14ac:dyDescent="0.2">
      <c r="D382" s="169"/>
    </row>
    <row r="383" spans="4:4" x14ac:dyDescent="0.2">
      <c r="D383" s="169"/>
    </row>
    <row r="384" spans="4:4" x14ac:dyDescent="0.2">
      <c r="D384" s="169"/>
    </row>
    <row r="385" spans="4:4" x14ac:dyDescent="0.2">
      <c r="D385" s="169"/>
    </row>
    <row r="386" spans="4:4" x14ac:dyDescent="0.2">
      <c r="D386" s="169"/>
    </row>
    <row r="387" spans="4:4" x14ac:dyDescent="0.2">
      <c r="D387" s="169"/>
    </row>
    <row r="388" spans="4:4" x14ac:dyDescent="0.2">
      <c r="D388" s="169"/>
    </row>
    <row r="389" spans="4:4" x14ac:dyDescent="0.2">
      <c r="D389" s="169"/>
    </row>
    <row r="390" spans="4:4" x14ac:dyDescent="0.2">
      <c r="D390" s="169"/>
    </row>
    <row r="391" spans="4:4" x14ac:dyDescent="0.2">
      <c r="D391" s="169"/>
    </row>
    <row r="392" spans="4:4" x14ac:dyDescent="0.2">
      <c r="D392" s="169"/>
    </row>
    <row r="393" spans="4:4" x14ac:dyDescent="0.2">
      <c r="D393" s="169"/>
    </row>
    <row r="394" spans="4:4" x14ac:dyDescent="0.2">
      <c r="D394" s="169"/>
    </row>
    <row r="395" spans="4:4" x14ac:dyDescent="0.2">
      <c r="D395" s="169"/>
    </row>
    <row r="396" spans="4:4" x14ac:dyDescent="0.2">
      <c r="D396" s="169"/>
    </row>
    <row r="397" spans="4:4" x14ac:dyDescent="0.2">
      <c r="D397" s="169"/>
    </row>
    <row r="398" spans="4:4" x14ac:dyDescent="0.2">
      <c r="D398" s="169"/>
    </row>
    <row r="399" spans="4:4" x14ac:dyDescent="0.2">
      <c r="D399" s="169"/>
    </row>
    <row r="400" spans="4:4" x14ac:dyDescent="0.2">
      <c r="D400" s="169"/>
    </row>
    <row r="401" spans="4:4" x14ac:dyDescent="0.2">
      <c r="D401" s="169"/>
    </row>
    <row r="402" spans="4:4" x14ac:dyDescent="0.2">
      <c r="D402" s="169"/>
    </row>
    <row r="403" spans="4:4" x14ac:dyDescent="0.2">
      <c r="D403" s="169"/>
    </row>
    <row r="404" spans="4:4" x14ac:dyDescent="0.2">
      <c r="D404" s="169"/>
    </row>
    <row r="405" spans="4:4" x14ac:dyDescent="0.2">
      <c r="D405" s="169"/>
    </row>
    <row r="406" spans="4:4" x14ac:dyDescent="0.2">
      <c r="D406" s="169"/>
    </row>
    <row r="407" spans="4:4" x14ac:dyDescent="0.2">
      <c r="D407" s="169"/>
    </row>
    <row r="408" spans="4:4" x14ac:dyDescent="0.2">
      <c r="D408" s="169"/>
    </row>
    <row r="409" spans="4:4" x14ac:dyDescent="0.2">
      <c r="D409" s="169"/>
    </row>
    <row r="410" spans="4:4" x14ac:dyDescent="0.2">
      <c r="D410" s="169"/>
    </row>
    <row r="411" spans="4:4" x14ac:dyDescent="0.2">
      <c r="D411" s="169"/>
    </row>
    <row r="412" spans="4:4" x14ac:dyDescent="0.2">
      <c r="D412" s="169"/>
    </row>
    <row r="413" spans="4:4" x14ac:dyDescent="0.2">
      <c r="D413" s="169"/>
    </row>
    <row r="414" spans="4:4" x14ac:dyDescent="0.2">
      <c r="D414" s="169"/>
    </row>
    <row r="415" spans="4:4" x14ac:dyDescent="0.2">
      <c r="D415" s="169"/>
    </row>
    <row r="416" spans="4:4" x14ac:dyDescent="0.2">
      <c r="D416" s="169"/>
    </row>
    <row r="417" spans="4:4" x14ac:dyDescent="0.2">
      <c r="D417" s="169"/>
    </row>
    <row r="418" spans="4:4" x14ac:dyDescent="0.2">
      <c r="D418" s="169"/>
    </row>
    <row r="419" spans="4:4" x14ac:dyDescent="0.2">
      <c r="D419" s="169"/>
    </row>
    <row r="420" spans="4:4" x14ac:dyDescent="0.2">
      <c r="D420" s="169"/>
    </row>
    <row r="421" spans="4:4" x14ac:dyDescent="0.2">
      <c r="D421" s="169"/>
    </row>
    <row r="422" spans="4:4" x14ac:dyDescent="0.2">
      <c r="D422" s="169"/>
    </row>
    <row r="423" spans="4:4" x14ac:dyDescent="0.2">
      <c r="D423" s="169"/>
    </row>
    <row r="424" spans="4:4" x14ac:dyDescent="0.2">
      <c r="D424" s="169"/>
    </row>
    <row r="425" spans="4:4" x14ac:dyDescent="0.2">
      <c r="D425" s="169"/>
    </row>
    <row r="426" spans="4:4" x14ac:dyDescent="0.2">
      <c r="D426" s="169"/>
    </row>
    <row r="427" spans="4:4" x14ac:dyDescent="0.2">
      <c r="D427" s="169"/>
    </row>
    <row r="428" spans="4:4" x14ac:dyDescent="0.2">
      <c r="D428" s="169"/>
    </row>
    <row r="429" spans="4:4" x14ac:dyDescent="0.2">
      <c r="D429" s="169"/>
    </row>
    <row r="430" spans="4:4" x14ac:dyDescent="0.2">
      <c r="D430" s="169"/>
    </row>
    <row r="431" spans="4:4" x14ac:dyDescent="0.2">
      <c r="D431" s="169"/>
    </row>
    <row r="432" spans="4:4" x14ac:dyDescent="0.2">
      <c r="D432" s="169"/>
    </row>
    <row r="433" spans="4:4" x14ac:dyDescent="0.2">
      <c r="D433" s="169"/>
    </row>
    <row r="434" spans="4:4" x14ac:dyDescent="0.2">
      <c r="D434" s="169"/>
    </row>
    <row r="435" spans="4:4" x14ac:dyDescent="0.2">
      <c r="D435" s="169"/>
    </row>
    <row r="436" spans="4:4" x14ac:dyDescent="0.2">
      <c r="D436" s="169"/>
    </row>
    <row r="437" spans="4:4" x14ac:dyDescent="0.2">
      <c r="D437" s="169"/>
    </row>
    <row r="438" spans="4:4" x14ac:dyDescent="0.2">
      <c r="D438" s="169"/>
    </row>
    <row r="439" spans="4:4" x14ac:dyDescent="0.2">
      <c r="D439" s="169"/>
    </row>
    <row r="440" spans="4:4" x14ac:dyDescent="0.2">
      <c r="D440" s="169"/>
    </row>
    <row r="441" spans="4:4" x14ac:dyDescent="0.2">
      <c r="D441" s="169"/>
    </row>
    <row r="442" spans="4:4" x14ac:dyDescent="0.2">
      <c r="D442" s="169"/>
    </row>
    <row r="443" spans="4:4" x14ac:dyDescent="0.2">
      <c r="D443" s="169"/>
    </row>
    <row r="444" spans="4:4" x14ac:dyDescent="0.2">
      <c r="D444" s="169"/>
    </row>
    <row r="445" spans="4:4" x14ac:dyDescent="0.2">
      <c r="D445" s="169"/>
    </row>
    <row r="446" spans="4:4" x14ac:dyDescent="0.2">
      <c r="D446" s="169"/>
    </row>
    <row r="447" spans="4:4" x14ac:dyDescent="0.2">
      <c r="D447" s="169"/>
    </row>
    <row r="448" spans="4:4" x14ac:dyDescent="0.2">
      <c r="D448" s="169"/>
    </row>
    <row r="449" spans="4:4" x14ac:dyDescent="0.2">
      <c r="D449" s="169"/>
    </row>
    <row r="450" spans="4:4" x14ac:dyDescent="0.2">
      <c r="D450" s="169"/>
    </row>
    <row r="451" spans="4:4" x14ac:dyDescent="0.2">
      <c r="D451" s="169"/>
    </row>
    <row r="452" spans="4:4" x14ac:dyDescent="0.2">
      <c r="D452" s="169"/>
    </row>
    <row r="453" spans="4:4" x14ac:dyDescent="0.2">
      <c r="D453" s="169"/>
    </row>
    <row r="454" spans="4:4" x14ac:dyDescent="0.2">
      <c r="D454" s="169"/>
    </row>
    <row r="455" spans="4:4" x14ac:dyDescent="0.2">
      <c r="D455" s="169"/>
    </row>
    <row r="456" spans="4:4" x14ac:dyDescent="0.2">
      <c r="D456" s="169"/>
    </row>
    <row r="457" spans="4:4" x14ac:dyDescent="0.2">
      <c r="D457" s="169"/>
    </row>
    <row r="458" spans="4:4" x14ac:dyDescent="0.2">
      <c r="D458" s="169"/>
    </row>
    <row r="459" spans="4:4" x14ac:dyDescent="0.2">
      <c r="D459" s="169"/>
    </row>
    <row r="460" spans="4:4" x14ac:dyDescent="0.2">
      <c r="D460" s="169"/>
    </row>
    <row r="461" spans="4:4" x14ac:dyDescent="0.2">
      <c r="D461" s="169"/>
    </row>
    <row r="462" spans="4:4" x14ac:dyDescent="0.2">
      <c r="D462" s="169"/>
    </row>
    <row r="463" spans="4:4" x14ac:dyDescent="0.2">
      <c r="D463" s="169"/>
    </row>
    <row r="464" spans="4:4" x14ac:dyDescent="0.2">
      <c r="D464" s="169"/>
    </row>
    <row r="465" spans="4:4" x14ac:dyDescent="0.2">
      <c r="D465" s="169"/>
    </row>
    <row r="466" spans="4:4" x14ac:dyDescent="0.2">
      <c r="D466" s="169"/>
    </row>
    <row r="467" spans="4:4" x14ac:dyDescent="0.2">
      <c r="D467" s="169"/>
    </row>
    <row r="468" spans="4:4" x14ac:dyDescent="0.2">
      <c r="D468" s="169"/>
    </row>
    <row r="469" spans="4:4" x14ac:dyDescent="0.2">
      <c r="D469" s="169"/>
    </row>
    <row r="470" spans="4:4" x14ac:dyDescent="0.2">
      <c r="D470" s="169"/>
    </row>
    <row r="471" spans="4:4" x14ac:dyDescent="0.2">
      <c r="D471" s="169"/>
    </row>
    <row r="472" spans="4:4" x14ac:dyDescent="0.2">
      <c r="D472" s="169"/>
    </row>
    <row r="473" spans="4:4" x14ac:dyDescent="0.2">
      <c r="D473" s="169"/>
    </row>
    <row r="474" spans="4:4" x14ac:dyDescent="0.2">
      <c r="D474" s="169"/>
    </row>
    <row r="475" spans="4:4" x14ac:dyDescent="0.2">
      <c r="D475" s="169"/>
    </row>
    <row r="476" spans="4:4" x14ac:dyDescent="0.2">
      <c r="D476" s="169"/>
    </row>
    <row r="477" spans="4:4" x14ac:dyDescent="0.2">
      <c r="D477" s="169"/>
    </row>
    <row r="478" spans="4:4" x14ac:dyDescent="0.2">
      <c r="D478" s="169"/>
    </row>
    <row r="479" spans="4:4" x14ac:dyDescent="0.2">
      <c r="D479" s="169"/>
    </row>
    <row r="480" spans="4:4" x14ac:dyDescent="0.2">
      <c r="D480" s="169"/>
    </row>
    <row r="481" spans="4:4" x14ac:dyDescent="0.2">
      <c r="D481" s="169"/>
    </row>
    <row r="482" spans="4:4" x14ac:dyDescent="0.2">
      <c r="D482" s="169"/>
    </row>
    <row r="483" spans="4:4" x14ac:dyDescent="0.2">
      <c r="D483" s="169"/>
    </row>
    <row r="484" spans="4:4" x14ac:dyDescent="0.2">
      <c r="D484" s="169"/>
    </row>
    <row r="485" spans="4:4" x14ac:dyDescent="0.2">
      <c r="D485" s="169"/>
    </row>
    <row r="486" spans="4:4" x14ac:dyDescent="0.2">
      <c r="D486" s="169"/>
    </row>
    <row r="487" spans="4:4" x14ac:dyDescent="0.2">
      <c r="D487" s="169"/>
    </row>
    <row r="488" spans="4:4" x14ac:dyDescent="0.2">
      <c r="D488" s="169"/>
    </row>
    <row r="489" spans="4:4" x14ac:dyDescent="0.2">
      <c r="D489" s="169"/>
    </row>
    <row r="490" spans="4:4" x14ac:dyDescent="0.2">
      <c r="D490" s="169"/>
    </row>
    <row r="491" spans="4:4" x14ac:dyDescent="0.2">
      <c r="D491" s="169"/>
    </row>
    <row r="492" spans="4:4" x14ac:dyDescent="0.2">
      <c r="D492" s="169"/>
    </row>
    <row r="493" spans="4:4" x14ac:dyDescent="0.2">
      <c r="D493" s="169"/>
    </row>
    <row r="494" spans="4:4" x14ac:dyDescent="0.2">
      <c r="D494" s="169"/>
    </row>
    <row r="495" spans="4:4" x14ac:dyDescent="0.2">
      <c r="D495" s="169"/>
    </row>
    <row r="496" spans="4:4" x14ac:dyDescent="0.2">
      <c r="D496" s="169"/>
    </row>
    <row r="497" spans="4:4" x14ac:dyDescent="0.2">
      <c r="D497" s="169"/>
    </row>
    <row r="498" spans="4:4" x14ac:dyDescent="0.2">
      <c r="D498" s="169"/>
    </row>
    <row r="499" spans="4:4" x14ac:dyDescent="0.2">
      <c r="D499" s="169"/>
    </row>
    <row r="500" spans="4:4" x14ac:dyDescent="0.2">
      <c r="D500" s="169"/>
    </row>
    <row r="501" spans="4:4" x14ac:dyDescent="0.2">
      <c r="D501" s="169"/>
    </row>
    <row r="502" spans="4:4" x14ac:dyDescent="0.2">
      <c r="D502" s="169"/>
    </row>
    <row r="503" spans="4:4" x14ac:dyDescent="0.2">
      <c r="D503" s="169"/>
    </row>
    <row r="504" spans="4:4" x14ac:dyDescent="0.2">
      <c r="D504" s="169"/>
    </row>
    <row r="505" spans="4:4" x14ac:dyDescent="0.2">
      <c r="D505" s="169"/>
    </row>
    <row r="506" spans="4:4" x14ac:dyDescent="0.2">
      <c r="D506" s="169"/>
    </row>
    <row r="507" spans="4:4" x14ac:dyDescent="0.2">
      <c r="D507" s="169"/>
    </row>
    <row r="508" spans="4:4" x14ac:dyDescent="0.2">
      <c r="D508" s="169"/>
    </row>
    <row r="509" spans="4:4" x14ac:dyDescent="0.2">
      <c r="D509" s="169"/>
    </row>
    <row r="510" spans="4:4" x14ac:dyDescent="0.2">
      <c r="D510" s="169"/>
    </row>
    <row r="511" spans="4:4" x14ac:dyDescent="0.2">
      <c r="D511" s="169"/>
    </row>
    <row r="512" spans="4:4" x14ac:dyDescent="0.2">
      <c r="D512" s="169"/>
    </row>
    <row r="513" spans="4:4" x14ac:dyDescent="0.2">
      <c r="D513" s="169"/>
    </row>
    <row r="514" spans="4:4" x14ac:dyDescent="0.2">
      <c r="D514" s="169"/>
    </row>
    <row r="515" spans="4:4" x14ac:dyDescent="0.2">
      <c r="D515" s="169"/>
    </row>
    <row r="516" spans="4:4" x14ac:dyDescent="0.2">
      <c r="D516" s="169"/>
    </row>
    <row r="517" spans="4:4" x14ac:dyDescent="0.2">
      <c r="D517" s="169"/>
    </row>
    <row r="518" spans="4:4" x14ac:dyDescent="0.2">
      <c r="D518" s="169"/>
    </row>
    <row r="519" spans="4:4" x14ac:dyDescent="0.2">
      <c r="D519" s="169"/>
    </row>
    <row r="520" spans="4:4" x14ac:dyDescent="0.2">
      <c r="D520" s="169"/>
    </row>
    <row r="521" spans="4:4" x14ac:dyDescent="0.2">
      <c r="D521" s="169"/>
    </row>
    <row r="522" spans="4:4" x14ac:dyDescent="0.2">
      <c r="D522" s="169"/>
    </row>
    <row r="523" spans="4:4" x14ac:dyDescent="0.2">
      <c r="D523" s="169"/>
    </row>
    <row r="524" spans="4:4" x14ac:dyDescent="0.2">
      <c r="D524" s="169"/>
    </row>
    <row r="525" spans="4:4" x14ac:dyDescent="0.2">
      <c r="D525" s="169"/>
    </row>
    <row r="526" spans="4:4" x14ac:dyDescent="0.2">
      <c r="D526" s="169"/>
    </row>
    <row r="527" spans="4:4" x14ac:dyDescent="0.2">
      <c r="D527" s="169"/>
    </row>
    <row r="528" spans="4:4" x14ac:dyDescent="0.2">
      <c r="D528" s="169"/>
    </row>
    <row r="529" spans="4:4" x14ac:dyDescent="0.2">
      <c r="D529" s="169"/>
    </row>
    <row r="530" spans="4:4" x14ac:dyDescent="0.2">
      <c r="D530" s="169"/>
    </row>
    <row r="531" spans="4:4" x14ac:dyDescent="0.2">
      <c r="D531" s="169"/>
    </row>
    <row r="532" spans="4:4" x14ac:dyDescent="0.2">
      <c r="D532" s="169"/>
    </row>
    <row r="533" spans="4:4" x14ac:dyDescent="0.2">
      <c r="D533" s="169"/>
    </row>
    <row r="534" spans="4:4" x14ac:dyDescent="0.2">
      <c r="D534" s="169"/>
    </row>
    <row r="535" spans="4:4" x14ac:dyDescent="0.2">
      <c r="D535" s="169"/>
    </row>
    <row r="536" spans="4:4" x14ac:dyDescent="0.2">
      <c r="D536" s="169"/>
    </row>
    <row r="537" spans="4:4" x14ac:dyDescent="0.2">
      <c r="D537" s="169"/>
    </row>
    <row r="538" spans="4:4" x14ac:dyDescent="0.2">
      <c r="D538" s="169"/>
    </row>
    <row r="539" spans="4:4" x14ac:dyDescent="0.2">
      <c r="D539" s="169"/>
    </row>
    <row r="540" spans="4:4" x14ac:dyDescent="0.2">
      <c r="D540" s="169"/>
    </row>
    <row r="541" spans="4:4" x14ac:dyDescent="0.2">
      <c r="D541" s="169"/>
    </row>
    <row r="542" spans="4:4" x14ac:dyDescent="0.2">
      <c r="D542" s="169"/>
    </row>
    <row r="543" spans="4:4" x14ac:dyDescent="0.2">
      <c r="D543" s="169"/>
    </row>
    <row r="544" spans="4:4" x14ac:dyDescent="0.2">
      <c r="D544" s="169"/>
    </row>
    <row r="545" spans="4:4" x14ac:dyDescent="0.2">
      <c r="D545" s="169"/>
    </row>
    <row r="546" spans="4:4" x14ac:dyDescent="0.2">
      <c r="D546" s="169"/>
    </row>
    <row r="547" spans="4:4" x14ac:dyDescent="0.2">
      <c r="D547" s="169"/>
    </row>
    <row r="548" spans="4:4" x14ac:dyDescent="0.2">
      <c r="D548" s="169"/>
    </row>
    <row r="549" spans="4:4" x14ac:dyDescent="0.2">
      <c r="D549" s="169"/>
    </row>
    <row r="550" spans="4:4" x14ac:dyDescent="0.2">
      <c r="D550" s="169"/>
    </row>
    <row r="551" spans="4:4" x14ac:dyDescent="0.2">
      <c r="D551" s="169"/>
    </row>
    <row r="552" spans="4:4" x14ac:dyDescent="0.2">
      <c r="D552" s="169"/>
    </row>
    <row r="553" spans="4:4" x14ac:dyDescent="0.2">
      <c r="D553" s="169"/>
    </row>
    <row r="554" spans="4:4" x14ac:dyDescent="0.2">
      <c r="D554" s="169"/>
    </row>
    <row r="555" spans="4:4" x14ac:dyDescent="0.2">
      <c r="D555" s="169"/>
    </row>
    <row r="556" spans="4:4" x14ac:dyDescent="0.2">
      <c r="D556" s="169"/>
    </row>
    <row r="557" spans="4:4" x14ac:dyDescent="0.2">
      <c r="D557" s="169"/>
    </row>
    <row r="558" spans="4:4" x14ac:dyDescent="0.2">
      <c r="D558" s="169"/>
    </row>
    <row r="559" spans="4:4" x14ac:dyDescent="0.2">
      <c r="D559" s="169"/>
    </row>
    <row r="560" spans="4:4" x14ac:dyDescent="0.2">
      <c r="D560" s="169"/>
    </row>
    <row r="561" spans="4:4" x14ac:dyDescent="0.2">
      <c r="D561" s="169"/>
    </row>
    <row r="562" spans="4:4" x14ac:dyDescent="0.2">
      <c r="D562" s="169"/>
    </row>
    <row r="563" spans="4:4" x14ac:dyDescent="0.2">
      <c r="D563" s="169"/>
    </row>
    <row r="564" spans="4:4" x14ac:dyDescent="0.2">
      <c r="D564" s="169"/>
    </row>
    <row r="565" spans="4:4" x14ac:dyDescent="0.2">
      <c r="D565" s="169"/>
    </row>
    <row r="566" spans="4:4" x14ac:dyDescent="0.2">
      <c r="D566" s="169"/>
    </row>
    <row r="567" spans="4:4" x14ac:dyDescent="0.2">
      <c r="D567" s="169"/>
    </row>
    <row r="568" spans="4:4" x14ac:dyDescent="0.2">
      <c r="D568" s="169"/>
    </row>
    <row r="569" spans="4:4" x14ac:dyDescent="0.2">
      <c r="D569" s="169"/>
    </row>
    <row r="570" spans="4:4" x14ac:dyDescent="0.2">
      <c r="D570" s="169"/>
    </row>
    <row r="571" spans="4:4" x14ac:dyDescent="0.2">
      <c r="D571" s="169"/>
    </row>
    <row r="572" spans="4:4" x14ac:dyDescent="0.2">
      <c r="D572" s="169"/>
    </row>
    <row r="573" spans="4:4" x14ac:dyDescent="0.2">
      <c r="D573" s="169"/>
    </row>
    <row r="574" spans="4:4" x14ac:dyDescent="0.2">
      <c r="D574" s="169"/>
    </row>
    <row r="575" spans="4:4" x14ac:dyDescent="0.2">
      <c r="D575" s="169"/>
    </row>
    <row r="576" spans="4:4" x14ac:dyDescent="0.2">
      <c r="D576" s="169"/>
    </row>
    <row r="577" spans="4:4" x14ac:dyDescent="0.2">
      <c r="D577" s="169"/>
    </row>
    <row r="578" spans="4:4" x14ac:dyDescent="0.2">
      <c r="D578" s="169"/>
    </row>
    <row r="579" spans="4:4" x14ac:dyDescent="0.2">
      <c r="D579" s="169"/>
    </row>
    <row r="580" spans="4:4" x14ac:dyDescent="0.2">
      <c r="D580" s="169"/>
    </row>
    <row r="581" spans="4:4" x14ac:dyDescent="0.2">
      <c r="D581" s="169"/>
    </row>
    <row r="582" spans="4:4" x14ac:dyDescent="0.2">
      <c r="D582" s="169"/>
    </row>
    <row r="583" spans="4:4" x14ac:dyDescent="0.2">
      <c r="D583" s="169"/>
    </row>
    <row r="584" spans="4:4" x14ac:dyDescent="0.2">
      <c r="D584" s="169"/>
    </row>
    <row r="585" spans="4:4" x14ac:dyDescent="0.2">
      <c r="D585" s="169"/>
    </row>
    <row r="586" spans="4:4" x14ac:dyDescent="0.2">
      <c r="D586" s="169"/>
    </row>
    <row r="587" spans="4:4" x14ac:dyDescent="0.2">
      <c r="D587" s="169"/>
    </row>
    <row r="588" spans="4:4" x14ac:dyDescent="0.2">
      <c r="D588" s="169"/>
    </row>
    <row r="589" spans="4:4" x14ac:dyDescent="0.2">
      <c r="D589" s="169"/>
    </row>
    <row r="590" spans="4:4" x14ac:dyDescent="0.2">
      <c r="D590" s="169"/>
    </row>
    <row r="591" spans="4:4" x14ac:dyDescent="0.2">
      <c r="D591" s="169"/>
    </row>
    <row r="592" spans="4:4" x14ac:dyDescent="0.2">
      <c r="D592" s="169"/>
    </row>
    <row r="593" spans="4:4" x14ac:dyDescent="0.2">
      <c r="D593" s="169"/>
    </row>
    <row r="594" spans="4:4" x14ac:dyDescent="0.2">
      <c r="D594" s="169"/>
    </row>
    <row r="595" spans="4:4" x14ac:dyDescent="0.2">
      <c r="D595" s="169"/>
    </row>
    <row r="596" spans="4:4" x14ac:dyDescent="0.2">
      <c r="D596" s="169"/>
    </row>
    <row r="597" spans="4:4" x14ac:dyDescent="0.2">
      <c r="D597" s="169"/>
    </row>
    <row r="598" spans="4:4" x14ac:dyDescent="0.2">
      <c r="D598" s="169"/>
    </row>
    <row r="599" spans="4:4" x14ac:dyDescent="0.2">
      <c r="D599" s="169"/>
    </row>
    <row r="600" spans="4:4" x14ac:dyDescent="0.2">
      <c r="D600" s="169"/>
    </row>
    <row r="601" spans="4:4" x14ac:dyDescent="0.2">
      <c r="D601" s="169"/>
    </row>
    <row r="602" spans="4:4" x14ac:dyDescent="0.2">
      <c r="D602" s="169"/>
    </row>
    <row r="603" spans="4:4" x14ac:dyDescent="0.2">
      <c r="D603" s="169"/>
    </row>
    <row r="604" spans="4:4" x14ac:dyDescent="0.2">
      <c r="D604" s="169"/>
    </row>
    <row r="605" spans="4:4" x14ac:dyDescent="0.2">
      <c r="D605" s="169"/>
    </row>
    <row r="606" spans="4:4" x14ac:dyDescent="0.2">
      <c r="D606" s="169"/>
    </row>
    <row r="607" spans="4:4" x14ac:dyDescent="0.2">
      <c r="D607" s="169"/>
    </row>
    <row r="608" spans="4:4" x14ac:dyDescent="0.2">
      <c r="D608" s="169"/>
    </row>
    <row r="609" spans="4:4" x14ac:dyDescent="0.2">
      <c r="D609" s="169"/>
    </row>
    <row r="610" spans="4:4" x14ac:dyDescent="0.2">
      <c r="D610" s="169"/>
    </row>
    <row r="611" spans="4:4" x14ac:dyDescent="0.2">
      <c r="D611" s="169"/>
    </row>
    <row r="612" spans="4:4" x14ac:dyDescent="0.2">
      <c r="D612" s="169"/>
    </row>
    <row r="613" spans="4:4" x14ac:dyDescent="0.2">
      <c r="D613" s="169"/>
    </row>
    <row r="614" spans="4:4" x14ac:dyDescent="0.2">
      <c r="D614" s="169"/>
    </row>
    <row r="615" spans="4:4" x14ac:dyDescent="0.2">
      <c r="D615" s="169"/>
    </row>
    <row r="616" spans="4:4" x14ac:dyDescent="0.2">
      <c r="D616" s="169"/>
    </row>
    <row r="617" spans="4:4" x14ac:dyDescent="0.2">
      <c r="D617" s="169"/>
    </row>
    <row r="618" spans="4:4" x14ac:dyDescent="0.2">
      <c r="D618" s="169"/>
    </row>
    <row r="619" spans="4:4" x14ac:dyDescent="0.2">
      <c r="D619" s="169"/>
    </row>
    <row r="620" spans="4:4" x14ac:dyDescent="0.2">
      <c r="D620" s="169"/>
    </row>
    <row r="621" spans="4:4" x14ac:dyDescent="0.2">
      <c r="D621" s="169"/>
    </row>
    <row r="622" spans="4:4" x14ac:dyDescent="0.2">
      <c r="D622" s="169"/>
    </row>
    <row r="623" spans="4:4" x14ac:dyDescent="0.2">
      <c r="D623" s="169"/>
    </row>
    <row r="624" spans="4:4" x14ac:dyDescent="0.2">
      <c r="D624" s="169"/>
    </row>
    <row r="625" spans="4:4" x14ac:dyDescent="0.2">
      <c r="D625" s="169"/>
    </row>
    <row r="626" spans="4:4" x14ac:dyDescent="0.2">
      <c r="D626" s="169"/>
    </row>
    <row r="627" spans="4:4" x14ac:dyDescent="0.2">
      <c r="D627" s="169"/>
    </row>
    <row r="628" spans="4:4" x14ac:dyDescent="0.2">
      <c r="D628" s="169"/>
    </row>
    <row r="629" spans="4:4" x14ac:dyDescent="0.2">
      <c r="D629" s="169"/>
    </row>
    <row r="630" spans="4:4" x14ac:dyDescent="0.2">
      <c r="D630" s="169"/>
    </row>
    <row r="631" spans="4:4" x14ac:dyDescent="0.2">
      <c r="D631" s="169"/>
    </row>
    <row r="632" spans="4:4" x14ac:dyDescent="0.2">
      <c r="D632" s="169"/>
    </row>
    <row r="633" spans="4:4" x14ac:dyDescent="0.2">
      <c r="D633" s="169"/>
    </row>
    <row r="634" spans="4:4" x14ac:dyDescent="0.2">
      <c r="D634" s="169"/>
    </row>
    <row r="635" spans="4:4" x14ac:dyDescent="0.2">
      <c r="D635" s="169"/>
    </row>
    <row r="636" spans="4:4" x14ac:dyDescent="0.2">
      <c r="D636" s="169"/>
    </row>
    <row r="637" spans="4:4" x14ac:dyDescent="0.2">
      <c r="D637" s="169"/>
    </row>
    <row r="638" spans="4:4" x14ac:dyDescent="0.2">
      <c r="D638" s="169"/>
    </row>
    <row r="639" spans="4:4" x14ac:dyDescent="0.2">
      <c r="D639" s="169"/>
    </row>
    <row r="640" spans="4:4" x14ac:dyDescent="0.2">
      <c r="D640" s="169"/>
    </row>
    <row r="641" spans="4:4" x14ac:dyDescent="0.2">
      <c r="D641" s="169"/>
    </row>
    <row r="642" spans="4:4" x14ac:dyDescent="0.2">
      <c r="D642" s="169"/>
    </row>
    <row r="643" spans="4:4" x14ac:dyDescent="0.2">
      <c r="D643" s="169"/>
    </row>
    <row r="644" spans="4:4" x14ac:dyDescent="0.2">
      <c r="D644" s="169"/>
    </row>
    <row r="645" spans="4:4" x14ac:dyDescent="0.2">
      <c r="D645" s="169"/>
    </row>
    <row r="646" spans="4:4" x14ac:dyDescent="0.2">
      <c r="D646" s="169"/>
    </row>
    <row r="647" spans="4:4" x14ac:dyDescent="0.2">
      <c r="D647" s="169"/>
    </row>
    <row r="648" spans="4:4" x14ac:dyDescent="0.2">
      <c r="D648" s="169"/>
    </row>
    <row r="649" spans="4:4" x14ac:dyDescent="0.2">
      <c r="D649" s="169"/>
    </row>
    <row r="650" spans="4:4" x14ac:dyDescent="0.2">
      <c r="D650" s="169"/>
    </row>
    <row r="651" spans="4:4" x14ac:dyDescent="0.2">
      <c r="D651" s="169"/>
    </row>
    <row r="652" spans="4:4" x14ac:dyDescent="0.2">
      <c r="D652" s="169"/>
    </row>
    <row r="653" spans="4:4" x14ac:dyDescent="0.2">
      <c r="D653" s="169"/>
    </row>
    <row r="654" spans="4:4" x14ac:dyDescent="0.2">
      <c r="D654" s="169"/>
    </row>
    <row r="655" spans="4:4" x14ac:dyDescent="0.2">
      <c r="D655" s="169"/>
    </row>
    <row r="656" spans="4:4" x14ac:dyDescent="0.2">
      <c r="D656" s="169"/>
    </row>
    <row r="657" spans="4:4" x14ac:dyDescent="0.2">
      <c r="D657" s="169"/>
    </row>
    <row r="658" spans="4:4" x14ac:dyDescent="0.2">
      <c r="D658" s="169"/>
    </row>
    <row r="659" spans="4:4" x14ac:dyDescent="0.2">
      <c r="D659" s="169"/>
    </row>
    <row r="660" spans="4:4" x14ac:dyDescent="0.2">
      <c r="D660" s="169"/>
    </row>
    <row r="661" spans="4:4" x14ac:dyDescent="0.2">
      <c r="D661" s="169"/>
    </row>
    <row r="662" spans="4:4" x14ac:dyDescent="0.2">
      <c r="D662" s="169"/>
    </row>
    <row r="663" spans="4:4" x14ac:dyDescent="0.2">
      <c r="D663" s="169"/>
    </row>
    <row r="664" spans="4:4" x14ac:dyDescent="0.2">
      <c r="D664" s="169"/>
    </row>
    <row r="665" spans="4:4" x14ac:dyDescent="0.2">
      <c r="D665" s="169"/>
    </row>
    <row r="666" spans="4:4" x14ac:dyDescent="0.2">
      <c r="D666" s="169"/>
    </row>
    <row r="667" spans="4:4" x14ac:dyDescent="0.2">
      <c r="D667" s="169"/>
    </row>
    <row r="668" spans="4:4" x14ac:dyDescent="0.2">
      <c r="D668" s="169"/>
    </row>
    <row r="669" spans="4:4" x14ac:dyDescent="0.2">
      <c r="D669" s="169"/>
    </row>
    <row r="670" spans="4:4" x14ac:dyDescent="0.2">
      <c r="D670" s="169"/>
    </row>
    <row r="671" spans="4:4" x14ac:dyDescent="0.2">
      <c r="D671" s="169"/>
    </row>
    <row r="672" spans="4:4" x14ac:dyDescent="0.2">
      <c r="D672" s="169"/>
    </row>
    <row r="673" spans="4:4" x14ac:dyDescent="0.2">
      <c r="D673" s="169"/>
    </row>
    <row r="674" spans="4:4" x14ac:dyDescent="0.2">
      <c r="D674" s="169"/>
    </row>
    <row r="675" spans="4:4" x14ac:dyDescent="0.2">
      <c r="D675" s="169"/>
    </row>
    <row r="676" spans="4:4" x14ac:dyDescent="0.2">
      <c r="D676" s="169"/>
    </row>
    <row r="677" spans="4:4" x14ac:dyDescent="0.2">
      <c r="D677" s="169"/>
    </row>
    <row r="678" spans="4:4" x14ac:dyDescent="0.2">
      <c r="D678" s="169"/>
    </row>
    <row r="679" spans="4:4" x14ac:dyDescent="0.2">
      <c r="D679" s="169"/>
    </row>
    <row r="680" spans="4:4" x14ac:dyDescent="0.2">
      <c r="D680" s="169"/>
    </row>
    <row r="681" spans="4:4" x14ac:dyDescent="0.2">
      <c r="D681" s="169"/>
    </row>
    <row r="682" spans="4:4" x14ac:dyDescent="0.2">
      <c r="D682" s="169"/>
    </row>
    <row r="683" spans="4:4" x14ac:dyDescent="0.2">
      <c r="D683" s="169"/>
    </row>
    <row r="684" spans="4:4" x14ac:dyDescent="0.2">
      <c r="D684" s="169"/>
    </row>
    <row r="685" spans="4:4" x14ac:dyDescent="0.2">
      <c r="D685" s="169"/>
    </row>
    <row r="686" spans="4:4" x14ac:dyDescent="0.2">
      <c r="D686" s="169"/>
    </row>
    <row r="687" spans="4:4" x14ac:dyDescent="0.2">
      <c r="D687" s="169"/>
    </row>
    <row r="688" spans="4:4" x14ac:dyDescent="0.2">
      <c r="D688" s="169"/>
    </row>
    <row r="689" spans="4:4" x14ac:dyDescent="0.2">
      <c r="D689" s="169"/>
    </row>
    <row r="690" spans="4:4" x14ac:dyDescent="0.2">
      <c r="D690" s="169"/>
    </row>
    <row r="691" spans="4:4" x14ac:dyDescent="0.2">
      <c r="D691" s="169"/>
    </row>
    <row r="692" spans="4:4" x14ac:dyDescent="0.2">
      <c r="D692" s="169"/>
    </row>
    <row r="693" spans="4:4" x14ac:dyDescent="0.2">
      <c r="D693" s="169"/>
    </row>
    <row r="694" spans="4:4" x14ac:dyDescent="0.2">
      <c r="D694" s="169"/>
    </row>
    <row r="695" spans="4:4" x14ac:dyDescent="0.2">
      <c r="D695" s="169"/>
    </row>
    <row r="696" spans="4:4" x14ac:dyDescent="0.2">
      <c r="D696" s="169"/>
    </row>
    <row r="697" spans="4:4" x14ac:dyDescent="0.2">
      <c r="D697" s="169"/>
    </row>
    <row r="698" spans="4:4" x14ac:dyDescent="0.2">
      <c r="D698" s="169"/>
    </row>
    <row r="699" spans="4:4" x14ac:dyDescent="0.2">
      <c r="D699" s="169"/>
    </row>
    <row r="700" spans="4:4" x14ac:dyDescent="0.2">
      <c r="D700" s="169"/>
    </row>
    <row r="701" spans="4:4" x14ac:dyDescent="0.2">
      <c r="D701" s="169"/>
    </row>
    <row r="702" spans="4:4" x14ac:dyDescent="0.2">
      <c r="D702" s="169"/>
    </row>
    <row r="703" spans="4:4" x14ac:dyDescent="0.2">
      <c r="D703" s="169"/>
    </row>
    <row r="704" spans="4:4" x14ac:dyDescent="0.2">
      <c r="D704" s="169"/>
    </row>
    <row r="705" spans="4:4" x14ac:dyDescent="0.2">
      <c r="D705" s="169"/>
    </row>
    <row r="706" spans="4:4" x14ac:dyDescent="0.2">
      <c r="D706" s="169"/>
    </row>
    <row r="707" spans="4:4" x14ac:dyDescent="0.2">
      <c r="D707" s="169"/>
    </row>
    <row r="708" spans="4:4" x14ac:dyDescent="0.2">
      <c r="D708" s="169"/>
    </row>
    <row r="709" spans="4:4" x14ac:dyDescent="0.2">
      <c r="D709" s="169"/>
    </row>
    <row r="710" spans="4:4" x14ac:dyDescent="0.2">
      <c r="D710" s="169"/>
    </row>
    <row r="711" spans="4:4" x14ac:dyDescent="0.2">
      <c r="D711" s="169"/>
    </row>
    <row r="712" spans="4:4" x14ac:dyDescent="0.2">
      <c r="D712" s="169"/>
    </row>
    <row r="713" spans="4:4" x14ac:dyDescent="0.2">
      <c r="D713" s="169"/>
    </row>
    <row r="714" spans="4:4" x14ac:dyDescent="0.2">
      <c r="D714" s="169"/>
    </row>
    <row r="715" spans="4:4" x14ac:dyDescent="0.2">
      <c r="D715" s="169"/>
    </row>
    <row r="716" spans="4:4" x14ac:dyDescent="0.2">
      <c r="D716" s="169"/>
    </row>
    <row r="717" spans="4:4" x14ac:dyDescent="0.2">
      <c r="D717" s="169"/>
    </row>
    <row r="718" spans="4:4" x14ac:dyDescent="0.2">
      <c r="D718" s="169"/>
    </row>
    <row r="719" spans="4:4" x14ac:dyDescent="0.2">
      <c r="D719" s="169"/>
    </row>
    <row r="720" spans="4:4" x14ac:dyDescent="0.2">
      <c r="D720" s="169"/>
    </row>
    <row r="721" spans="4:4" x14ac:dyDescent="0.2">
      <c r="D721" s="169"/>
    </row>
    <row r="722" spans="4:4" x14ac:dyDescent="0.2">
      <c r="D722" s="169"/>
    </row>
    <row r="723" spans="4:4" x14ac:dyDescent="0.2">
      <c r="D723" s="169"/>
    </row>
    <row r="724" spans="4:4" x14ac:dyDescent="0.2">
      <c r="D724" s="169"/>
    </row>
    <row r="725" spans="4:4" x14ac:dyDescent="0.2">
      <c r="D725" s="169"/>
    </row>
    <row r="726" spans="4:4" x14ac:dyDescent="0.2">
      <c r="D726" s="169"/>
    </row>
    <row r="727" spans="4:4" x14ac:dyDescent="0.2">
      <c r="D727" s="169"/>
    </row>
    <row r="728" spans="4:4" x14ac:dyDescent="0.2">
      <c r="D728" s="169"/>
    </row>
    <row r="729" spans="4:4" x14ac:dyDescent="0.2">
      <c r="D729" s="169"/>
    </row>
    <row r="730" spans="4:4" x14ac:dyDescent="0.2">
      <c r="D730" s="169"/>
    </row>
    <row r="731" spans="4:4" x14ac:dyDescent="0.2">
      <c r="D731" s="169"/>
    </row>
    <row r="732" spans="4:4" x14ac:dyDescent="0.2">
      <c r="D732" s="169"/>
    </row>
    <row r="733" spans="4:4" x14ac:dyDescent="0.2">
      <c r="D733" s="169"/>
    </row>
    <row r="734" spans="4:4" x14ac:dyDescent="0.2">
      <c r="D734" s="169"/>
    </row>
    <row r="735" spans="4:4" x14ac:dyDescent="0.2">
      <c r="D735" s="169"/>
    </row>
    <row r="736" spans="4:4" x14ac:dyDescent="0.2">
      <c r="D736" s="169"/>
    </row>
    <row r="737" spans="4:4" x14ac:dyDescent="0.2">
      <c r="D737" s="169"/>
    </row>
    <row r="738" spans="4:4" x14ac:dyDescent="0.2">
      <c r="D738" s="169"/>
    </row>
    <row r="739" spans="4:4" x14ac:dyDescent="0.2">
      <c r="D739" s="169"/>
    </row>
    <row r="740" spans="4:4" x14ac:dyDescent="0.2">
      <c r="D740" s="169"/>
    </row>
    <row r="741" spans="4:4" x14ac:dyDescent="0.2">
      <c r="D741" s="169"/>
    </row>
    <row r="742" spans="4:4" x14ac:dyDescent="0.2">
      <c r="D742" s="169"/>
    </row>
    <row r="743" spans="4:4" x14ac:dyDescent="0.2">
      <c r="D743" s="169"/>
    </row>
    <row r="744" spans="4:4" x14ac:dyDescent="0.2">
      <c r="D744" s="169"/>
    </row>
    <row r="745" spans="4:4" x14ac:dyDescent="0.2">
      <c r="D745" s="169"/>
    </row>
    <row r="746" spans="4:4" x14ac:dyDescent="0.2">
      <c r="D746" s="169"/>
    </row>
    <row r="747" spans="4:4" x14ac:dyDescent="0.2">
      <c r="D747" s="169"/>
    </row>
    <row r="748" spans="4:4" x14ac:dyDescent="0.2">
      <c r="D748" s="169"/>
    </row>
    <row r="749" spans="4:4" x14ac:dyDescent="0.2">
      <c r="D749" s="169"/>
    </row>
    <row r="750" spans="4:4" x14ac:dyDescent="0.2">
      <c r="D750" s="169"/>
    </row>
    <row r="751" spans="4:4" x14ac:dyDescent="0.2">
      <c r="D751" s="169"/>
    </row>
    <row r="752" spans="4:4" x14ac:dyDescent="0.2">
      <c r="D752" s="169"/>
    </row>
    <row r="753" spans="4:4" x14ac:dyDescent="0.2">
      <c r="D753" s="169"/>
    </row>
    <row r="754" spans="4:4" x14ac:dyDescent="0.2">
      <c r="D754" s="169"/>
    </row>
    <row r="755" spans="4:4" x14ac:dyDescent="0.2">
      <c r="D755" s="169"/>
    </row>
    <row r="756" spans="4:4" x14ac:dyDescent="0.2">
      <c r="D756" s="169"/>
    </row>
    <row r="757" spans="4:4" x14ac:dyDescent="0.2">
      <c r="D757" s="169"/>
    </row>
    <row r="758" spans="4:4" x14ac:dyDescent="0.2">
      <c r="D758" s="169"/>
    </row>
    <row r="759" spans="4:4" x14ac:dyDescent="0.2">
      <c r="D759" s="169"/>
    </row>
    <row r="760" spans="4:4" x14ac:dyDescent="0.2">
      <c r="D760" s="169"/>
    </row>
    <row r="761" spans="4:4" x14ac:dyDescent="0.2">
      <c r="D761" s="169"/>
    </row>
    <row r="762" spans="4:4" x14ac:dyDescent="0.2">
      <c r="D762" s="169"/>
    </row>
    <row r="763" spans="4:4" x14ac:dyDescent="0.2">
      <c r="D763" s="169"/>
    </row>
    <row r="764" spans="4:4" x14ac:dyDescent="0.2">
      <c r="D764" s="169"/>
    </row>
    <row r="765" spans="4:4" x14ac:dyDescent="0.2">
      <c r="D765" s="169"/>
    </row>
    <row r="766" spans="4:4" x14ac:dyDescent="0.2">
      <c r="D766" s="169"/>
    </row>
    <row r="767" spans="4:4" x14ac:dyDescent="0.2">
      <c r="D767" s="169"/>
    </row>
    <row r="768" spans="4:4" x14ac:dyDescent="0.2">
      <c r="D768" s="169"/>
    </row>
    <row r="769" spans="4:4" x14ac:dyDescent="0.2">
      <c r="D769" s="169"/>
    </row>
    <row r="770" spans="4:4" x14ac:dyDescent="0.2">
      <c r="D770" s="169"/>
    </row>
    <row r="771" spans="4:4" x14ac:dyDescent="0.2">
      <c r="D771" s="169"/>
    </row>
    <row r="772" spans="4:4" x14ac:dyDescent="0.2">
      <c r="D772" s="169"/>
    </row>
    <row r="773" spans="4:4" x14ac:dyDescent="0.2">
      <c r="D773" s="169"/>
    </row>
    <row r="774" spans="4:4" x14ac:dyDescent="0.2">
      <c r="D774" s="169"/>
    </row>
    <row r="775" spans="4:4" x14ac:dyDescent="0.2">
      <c r="D775" s="169"/>
    </row>
    <row r="776" spans="4:4" x14ac:dyDescent="0.2">
      <c r="D776" s="169"/>
    </row>
    <row r="777" spans="4:4" x14ac:dyDescent="0.2">
      <c r="D777" s="169"/>
    </row>
    <row r="778" spans="4:4" x14ac:dyDescent="0.2">
      <c r="D778" s="169"/>
    </row>
    <row r="779" spans="4:4" x14ac:dyDescent="0.2">
      <c r="D779" s="169"/>
    </row>
    <row r="780" spans="4:4" x14ac:dyDescent="0.2">
      <c r="D780" s="169"/>
    </row>
    <row r="781" spans="4:4" x14ac:dyDescent="0.2">
      <c r="D781" s="169"/>
    </row>
    <row r="782" spans="4:4" x14ac:dyDescent="0.2">
      <c r="D782" s="169"/>
    </row>
    <row r="783" spans="4:4" x14ac:dyDescent="0.2">
      <c r="D783" s="169"/>
    </row>
    <row r="784" spans="4:4" x14ac:dyDescent="0.2">
      <c r="D784" s="169"/>
    </row>
    <row r="785" spans="4:4" x14ac:dyDescent="0.2">
      <c r="D785" s="169"/>
    </row>
    <row r="786" spans="4:4" x14ac:dyDescent="0.2">
      <c r="D786" s="169"/>
    </row>
    <row r="787" spans="4:4" x14ac:dyDescent="0.2">
      <c r="D787" s="169"/>
    </row>
    <row r="788" spans="4:4" x14ac:dyDescent="0.2">
      <c r="D788" s="169"/>
    </row>
    <row r="789" spans="4:4" x14ac:dyDescent="0.2">
      <c r="D789" s="169"/>
    </row>
    <row r="790" spans="4:4" x14ac:dyDescent="0.2">
      <c r="D790" s="169"/>
    </row>
    <row r="791" spans="4:4" x14ac:dyDescent="0.2">
      <c r="D791" s="169"/>
    </row>
    <row r="792" spans="4:4" x14ac:dyDescent="0.2">
      <c r="D792" s="169"/>
    </row>
    <row r="793" spans="4:4" x14ac:dyDescent="0.2">
      <c r="D793" s="169"/>
    </row>
    <row r="794" spans="4:4" x14ac:dyDescent="0.2">
      <c r="D794" s="169"/>
    </row>
    <row r="795" spans="4:4" x14ac:dyDescent="0.2">
      <c r="D795" s="169"/>
    </row>
    <row r="796" spans="4:4" x14ac:dyDescent="0.2">
      <c r="D796" s="169"/>
    </row>
    <row r="797" spans="4:4" x14ac:dyDescent="0.2">
      <c r="D797" s="169"/>
    </row>
    <row r="798" spans="4:4" x14ac:dyDescent="0.2">
      <c r="D798" s="169"/>
    </row>
    <row r="799" spans="4:4" x14ac:dyDescent="0.2">
      <c r="D799" s="169"/>
    </row>
    <row r="800" spans="4:4" x14ac:dyDescent="0.2">
      <c r="D800" s="169"/>
    </row>
    <row r="801" spans="4:4" x14ac:dyDescent="0.2">
      <c r="D801" s="169"/>
    </row>
    <row r="802" spans="4:4" x14ac:dyDescent="0.2">
      <c r="D802" s="169"/>
    </row>
    <row r="803" spans="4:4" x14ac:dyDescent="0.2">
      <c r="D803" s="169"/>
    </row>
    <row r="804" spans="4:4" x14ac:dyDescent="0.2">
      <c r="D804" s="169"/>
    </row>
    <row r="805" spans="4:4" x14ac:dyDescent="0.2">
      <c r="D805" s="169"/>
    </row>
    <row r="806" spans="4:4" x14ac:dyDescent="0.2">
      <c r="D806" s="169"/>
    </row>
    <row r="807" spans="4:4" x14ac:dyDescent="0.2">
      <c r="D807" s="169"/>
    </row>
    <row r="808" spans="4:4" x14ac:dyDescent="0.2">
      <c r="D808" s="169"/>
    </row>
    <row r="809" spans="4:4" x14ac:dyDescent="0.2">
      <c r="D809" s="169"/>
    </row>
    <row r="810" spans="4:4" x14ac:dyDescent="0.2">
      <c r="D810" s="169"/>
    </row>
    <row r="811" spans="4:4" x14ac:dyDescent="0.2">
      <c r="D811" s="169"/>
    </row>
    <row r="812" spans="4:4" x14ac:dyDescent="0.2">
      <c r="D812" s="169"/>
    </row>
    <row r="813" spans="4:4" x14ac:dyDescent="0.2">
      <c r="D813" s="169"/>
    </row>
    <row r="814" spans="4:4" x14ac:dyDescent="0.2">
      <c r="D814" s="169"/>
    </row>
    <row r="815" spans="4:4" x14ac:dyDescent="0.2">
      <c r="D815" s="169"/>
    </row>
    <row r="816" spans="4:4" x14ac:dyDescent="0.2">
      <c r="D816" s="169"/>
    </row>
    <row r="817" spans="4:4" x14ac:dyDescent="0.2">
      <c r="D817" s="169"/>
    </row>
    <row r="818" spans="4:4" x14ac:dyDescent="0.2">
      <c r="D818" s="169"/>
    </row>
    <row r="819" spans="4:4" x14ac:dyDescent="0.2">
      <c r="D819" s="169"/>
    </row>
    <row r="820" spans="4:4" x14ac:dyDescent="0.2">
      <c r="D820" s="169"/>
    </row>
    <row r="821" spans="4:4" x14ac:dyDescent="0.2">
      <c r="D821" s="169"/>
    </row>
    <row r="822" spans="4:4" x14ac:dyDescent="0.2">
      <c r="D822" s="169"/>
    </row>
    <row r="823" spans="4:4" x14ac:dyDescent="0.2">
      <c r="D823" s="169"/>
    </row>
    <row r="824" spans="4:4" x14ac:dyDescent="0.2">
      <c r="D824" s="169"/>
    </row>
    <row r="825" spans="4:4" x14ac:dyDescent="0.2">
      <c r="D825" s="169"/>
    </row>
    <row r="826" spans="4:4" x14ac:dyDescent="0.2">
      <c r="D826" s="169"/>
    </row>
    <row r="827" spans="4:4" x14ac:dyDescent="0.2">
      <c r="D827" s="169"/>
    </row>
    <row r="828" spans="4:4" x14ac:dyDescent="0.2">
      <c r="D828" s="169"/>
    </row>
    <row r="829" spans="4:4" x14ac:dyDescent="0.2">
      <c r="D829" s="169"/>
    </row>
    <row r="830" spans="4:4" x14ac:dyDescent="0.2">
      <c r="D830" s="169"/>
    </row>
    <row r="831" spans="4:4" x14ac:dyDescent="0.2">
      <c r="D831" s="169"/>
    </row>
    <row r="832" spans="4:4" x14ac:dyDescent="0.2">
      <c r="D832" s="169"/>
    </row>
    <row r="833" spans="4:4" x14ac:dyDescent="0.2">
      <c r="D833" s="169"/>
    </row>
    <row r="834" spans="4:4" x14ac:dyDescent="0.2">
      <c r="D834" s="169"/>
    </row>
    <row r="835" spans="4:4" x14ac:dyDescent="0.2">
      <c r="D835" s="169"/>
    </row>
    <row r="836" spans="4:4" x14ac:dyDescent="0.2">
      <c r="D836" s="169"/>
    </row>
    <row r="837" spans="4:4" x14ac:dyDescent="0.2">
      <c r="D837" s="169"/>
    </row>
    <row r="838" spans="4:4" x14ac:dyDescent="0.2">
      <c r="D838" s="169"/>
    </row>
    <row r="839" spans="4:4" x14ac:dyDescent="0.2">
      <c r="D839" s="169"/>
    </row>
    <row r="840" spans="4:4" x14ac:dyDescent="0.2">
      <c r="D840" s="169"/>
    </row>
    <row r="841" spans="4:4" x14ac:dyDescent="0.2">
      <c r="D841" s="169"/>
    </row>
    <row r="842" spans="4:4" x14ac:dyDescent="0.2">
      <c r="D842" s="169"/>
    </row>
    <row r="843" spans="4:4" x14ac:dyDescent="0.2">
      <c r="D843" s="169"/>
    </row>
    <row r="844" spans="4:4" x14ac:dyDescent="0.2">
      <c r="D844" s="169"/>
    </row>
    <row r="845" spans="4:4" x14ac:dyDescent="0.2">
      <c r="D845" s="169"/>
    </row>
    <row r="846" spans="4:4" x14ac:dyDescent="0.2">
      <c r="D846" s="169"/>
    </row>
    <row r="847" spans="4:4" x14ac:dyDescent="0.2">
      <c r="D847" s="169"/>
    </row>
    <row r="848" spans="4:4" x14ac:dyDescent="0.2">
      <c r="D848" s="169"/>
    </row>
    <row r="849" spans="4:4" x14ac:dyDescent="0.2">
      <c r="D849" s="169"/>
    </row>
    <row r="850" spans="4:4" x14ac:dyDescent="0.2">
      <c r="D850" s="169"/>
    </row>
    <row r="851" spans="4:4" x14ac:dyDescent="0.2">
      <c r="D851" s="169"/>
    </row>
    <row r="852" spans="4:4" x14ac:dyDescent="0.2">
      <c r="D852" s="169"/>
    </row>
    <row r="853" spans="4:4" x14ac:dyDescent="0.2">
      <c r="D853" s="169"/>
    </row>
    <row r="854" spans="4:4" x14ac:dyDescent="0.2">
      <c r="D854" s="169"/>
    </row>
    <row r="855" spans="4:4" x14ac:dyDescent="0.2">
      <c r="D855" s="169"/>
    </row>
    <row r="856" spans="4:4" x14ac:dyDescent="0.2">
      <c r="D856" s="169"/>
    </row>
    <row r="857" spans="4:4" x14ac:dyDescent="0.2">
      <c r="D857" s="169"/>
    </row>
    <row r="858" spans="4:4" x14ac:dyDescent="0.2">
      <c r="D858" s="169"/>
    </row>
    <row r="859" spans="4:4" x14ac:dyDescent="0.2">
      <c r="D859" s="169"/>
    </row>
    <row r="860" spans="4:4" x14ac:dyDescent="0.2">
      <c r="D860" s="169"/>
    </row>
    <row r="861" spans="4:4" x14ac:dyDescent="0.2">
      <c r="D861" s="169"/>
    </row>
    <row r="862" spans="4:4" x14ac:dyDescent="0.2">
      <c r="D862" s="169"/>
    </row>
    <row r="863" spans="4:4" x14ac:dyDescent="0.2">
      <c r="D863" s="169"/>
    </row>
    <row r="864" spans="4:4" x14ac:dyDescent="0.2">
      <c r="D864" s="169"/>
    </row>
    <row r="865" spans="4:4" x14ac:dyDescent="0.2">
      <c r="D865" s="169"/>
    </row>
    <row r="866" spans="4:4" x14ac:dyDescent="0.2">
      <c r="D866" s="169"/>
    </row>
    <row r="867" spans="4:4" x14ac:dyDescent="0.2">
      <c r="D867" s="169"/>
    </row>
    <row r="868" spans="4:4" x14ac:dyDescent="0.2">
      <c r="D868" s="169"/>
    </row>
    <row r="869" spans="4:4" x14ac:dyDescent="0.2">
      <c r="D869" s="169"/>
    </row>
    <row r="870" spans="4:4" x14ac:dyDescent="0.2">
      <c r="D870" s="169"/>
    </row>
    <row r="871" spans="4:4" x14ac:dyDescent="0.2">
      <c r="D871" s="169"/>
    </row>
    <row r="872" spans="4:4" x14ac:dyDescent="0.2">
      <c r="D872" s="169"/>
    </row>
    <row r="873" spans="4:4" x14ac:dyDescent="0.2">
      <c r="D873" s="169"/>
    </row>
    <row r="874" spans="4:4" x14ac:dyDescent="0.2">
      <c r="D874" s="169"/>
    </row>
    <row r="875" spans="4:4" x14ac:dyDescent="0.2">
      <c r="D875" s="169"/>
    </row>
    <row r="876" spans="4:4" x14ac:dyDescent="0.2">
      <c r="D876" s="169"/>
    </row>
    <row r="877" spans="4:4" x14ac:dyDescent="0.2">
      <c r="D877" s="169"/>
    </row>
    <row r="878" spans="4:4" x14ac:dyDescent="0.2">
      <c r="D878" s="169"/>
    </row>
    <row r="879" spans="4:4" x14ac:dyDescent="0.2">
      <c r="D879" s="169"/>
    </row>
    <row r="880" spans="4:4" x14ac:dyDescent="0.2">
      <c r="D880" s="169"/>
    </row>
    <row r="881" spans="4:4" x14ac:dyDescent="0.2">
      <c r="D881" s="169"/>
    </row>
    <row r="882" spans="4:4" x14ac:dyDescent="0.2">
      <c r="D882" s="169"/>
    </row>
    <row r="883" spans="4:4" x14ac:dyDescent="0.2">
      <c r="D883" s="169"/>
    </row>
    <row r="884" spans="4:4" x14ac:dyDescent="0.2">
      <c r="D884" s="169"/>
    </row>
    <row r="885" spans="4:4" x14ac:dyDescent="0.2">
      <c r="D885" s="169"/>
    </row>
    <row r="886" spans="4:4" x14ac:dyDescent="0.2">
      <c r="D886" s="169"/>
    </row>
    <row r="887" spans="4:4" x14ac:dyDescent="0.2">
      <c r="D887" s="169"/>
    </row>
    <row r="888" spans="4:4" x14ac:dyDescent="0.2">
      <c r="D888" s="169"/>
    </row>
    <row r="889" spans="4:4" x14ac:dyDescent="0.2">
      <c r="D889" s="169"/>
    </row>
    <row r="890" spans="4:4" x14ac:dyDescent="0.2">
      <c r="D890" s="169"/>
    </row>
    <row r="891" spans="4:4" x14ac:dyDescent="0.2">
      <c r="D891" s="169"/>
    </row>
    <row r="892" spans="4:4" x14ac:dyDescent="0.2">
      <c r="D892" s="169"/>
    </row>
    <row r="893" spans="4:4" x14ac:dyDescent="0.2">
      <c r="D893" s="169"/>
    </row>
    <row r="894" spans="4:4" x14ac:dyDescent="0.2">
      <c r="D894" s="169"/>
    </row>
    <row r="895" spans="4:4" x14ac:dyDescent="0.2">
      <c r="D895" s="169"/>
    </row>
    <row r="896" spans="4:4" x14ac:dyDescent="0.2">
      <c r="D896" s="169"/>
    </row>
    <row r="897" spans="4:4" x14ac:dyDescent="0.2">
      <c r="D897" s="169"/>
    </row>
    <row r="898" spans="4:4" x14ac:dyDescent="0.2">
      <c r="D898" s="169"/>
    </row>
    <row r="899" spans="4:4" x14ac:dyDescent="0.2">
      <c r="D899" s="169"/>
    </row>
    <row r="900" spans="4:4" x14ac:dyDescent="0.2">
      <c r="D900" s="169"/>
    </row>
    <row r="901" spans="4:4" x14ac:dyDescent="0.2">
      <c r="D901" s="169"/>
    </row>
    <row r="902" spans="4:4" x14ac:dyDescent="0.2">
      <c r="D902" s="169"/>
    </row>
    <row r="903" spans="4:4" x14ac:dyDescent="0.2">
      <c r="D903" s="169"/>
    </row>
    <row r="904" spans="4:4" x14ac:dyDescent="0.2">
      <c r="D904" s="169"/>
    </row>
    <row r="905" spans="4:4" x14ac:dyDescent="0.2">
      <c r="D905" s="169"/>
    </row>
    <row r="906" spans="4:4" x14ac:dyDescent="0.2">
      <c r="D906" s="169"/>
    </row>
    <row r="907" spans="4:4" x14ac:dyDescent="0.2">
      <c r="D907" s="169"/>
    </row>
    <row r="908" spans="4:4" x14ac:dyDescent="0.2">
      <c r="D908" s="169"/>
    </row>
    <row r="909" spans="4:4" x14ac:dyDescent="0.2">
      <c r="D909" s="169"/>
    </row>
    <row r="910" spans="4:4" x14ac:dyDescent="0.2">
      <c r="D910" s="169"/>
    </row>
    <row r="911" spans="4:4" x14ac:dyDescent="0.2">
      <c r="D911" s="169"/>
    </row>
    <row r="912" spans="4:4" x14ac:dyDescent="0.2">
      <c r="D912" s="169"/>
    </row>
    <row r="913" spans="4:4" x14ac:dyDescent="0.2">
      <c r="D913" s="169"/>
    </row>
    <row r="914" spans="4:4" x14ac:dyDescent="0.2">
      <c r="D914" s="169"/>
    </row>
    <row r="915" spans="4:4" x14ac:dyDescent="0.2">
      <c r="D915" s="169"/>
    </row>
    <row r="916" spans="4:4" x14ac:dyDescent="0.2">
      <c r="D916" s="169"/>
    </row>
    <row r="917" spans="4:4" x14ac:dyDescent="0.2">
      <c r="D917" s="169"/>
    </row>
    <row r="918" spans="4:4" x14ac:dyDescent="0.2">
      <c r="D918" s="169"/>
    </row>
    <row r="919" spans="4:4" x14ac:dyDescent="0.2">
      <c r="D919" s="169"/>
    </row>
    <row r="920" spans="4:4" x14ac:dyDescent="0.2">
      <c r="D920" s="169"/>
    </row>
    <row r="921" spans="4:4" x14ac:dyDescent="0.2">
      <c r="D921" s="169"/>
    </row>
    <row r="922" spans="4:4" x14ac:dyDescent="0.2">
      <c r="D922" s="169"/>
    </row>
    <row r="923" spans="4:4" x14ac:dyDescent="0.2">
      <c r="D923" s="169"/>
    </row>
    <row r="924" spans="4:4" x14ac:dyDescent="0.2">
      <c r="D924" s="169"/>
    </row>
    <row r="925" spans="4:4" x14ac:dyDescent="0.2">
      <c r="D925" s="169"/>
    </row>
    <row r="926" spans="4:4" x14ac:dyDescent="0.2">
      <c r="D926" s="169"/>
    </row>
    <row r="927" spans="4:4" x14ac:dyDescent="0.2">
      <c r="D927" s="169"/>
    </row>
    <row r="928" spans="4:4" x14ac:dyDescent="0.2">
      <c r="D928" s="169"/>
    </row>
    <row r="929" spans="4:4" x14ac:dyDescent="0.2">
      <c r="D929" s="169"/>
    </row>
    <row r="930" spans="4:4" x14ac:dyDescent="0.2">
      <c r="D930" s="169"/>
    </row>
    <row r="931" spans="4:4" x14ac:dyDescent="0.2">
      <c r="D931" s="169"/>
    </row>
    <row r="932" spans="4:4" x14ac:dyDescent="0.2">
      <c r="D932" s="169"/>
    </row>
    <row r="933" spans="4:4" x14ac:dyDescent="0.2">
      <c r="D933" s="169"/>
    </row>
    <row r="934" spans="4:4" x14ac:dyDescent="0.2">
      <c r="D934" s="169"/>
    </row>
    <row r="935" spans="4:4" x14ac:dyDescent="0.2">
      <c r="D935" s="169"/>
    </row>
    <row r="936" spans="4:4" x14ac:dyDescent="0.2">
      <c r="D936" s="169"/>
    </row>
    <row r="937" spans="4:4" x14ac:dyDescent="0.2">
      <c r="D937" s="169"/>
    </row>
    <row r="938" spans="4:4" x14ac:dyDescent="0.2">
      <c r="D938" s="169"/>
    </row>
    <row r="939" spans="4:4" x14ac:dyDescent="0.2">
      <c r="D939" s="169"/>
    </row>
    <row r="940" spans="4:4" x14ac:dyDescent="0.2">
      <c r="D940" s="169"/>
    </row>
    <row r="941" spans="4:4" x14ac:dyDescent="0.2">
      <c r="D941" s="169"/>
    </row>
    <row r="942" spans="4:4" x14ac:dyDescent="0.2">
      <c r="D942" s="169"/>
    </row>
    <row r="943" spans="4:4" x14ac:dyDescent="0.2">
      <c r="D943" s="169"/>
    </row>
    <row r="944" spans="4:4" x14ac:dyDescent="0.2">
      <c r="D944" s="169"/>
    </row>
    <row r="945" spans="4:4" x14ac:dyDescent="0.2">
      <c r="D945" s="169"/>
    </row>
    <row r="946" spans="4:4" x14ac:dyDescent="0.2">
      <c r="D946" s="169"/>
    </row>
    <row r="947" spans="4:4" x14ac:dyDescent="0.2">
      <c r="D947" s="169"/>
    </row>
    <row r="948" spans="4:4" x14ac:dyDescent="0.2">
      <c r="D948" s="169"/>
    </row>
    <row r="949" spans="4:4" x14ac:dyDescent="0.2">
      <c r="D949" s="169"/>
    </row>
    <row r="950" spans="4:4" x14ac:dyDescent="0.2">
      <c r="D950" s="169"/>
    </row>
    <row r="951" spans="4:4" x14ac:dyDescent="0.2">
      <c r="D951" s="169"/>
    </row>
    <row r="952" spans="4:4" x14ac:dyDescent="0.2">
      <c r="D952" s="169"/>
    </row>
    <row r="953" spans="4:4" x14ac:dyDescent="0.2">
      <c r="D953" s="169"/>
    </row>
    <row r="954" spans="4:4" x14ac:dyDescent="0.2">
      <c r="D954" s="169"/>
    </row>
    <row r="955" spans="4:4" x14ac:dyDescent="0.2">
      <c r="D955" s="169"/>
    </row>
    <row r="956" spans="4:4" x14ac:dyDescent="0.2">
      <c r="D956" s="169"/>
    </row>
    <row r="957" spans="4:4" x14ac:dyDescent="0.2">
      <c r="D957" s="169"/>
    </row>
    <row r="958" spans="4:4" x14ac:dyDescent="0.2">
      <c r="D958" s="169"/>
    </row>
    <row r="959" spans="4:4" x14ac:dyDescent="0.2">
      <c r="D959" s="169"/>
    </row>
    <row r="960" spans="4:4" x14ac:dyDescent="0.2">
      <c r="D960" s="169"/>
    </row>
    <row r="961" spans="4:4" x14ac:dyDescent="0.2">
      <c r="D961" s="169"/>
    </row>
    <row r="962" spans="4:4" x14ac:dyDescent="0.2">
      <c r="D962" s="169"/>
    </row>
    <row r="963" spans="4:4" x14ac:dyDescent="0.2">
      <c r="D963" s="169"/>
    </row>
    <row r="964" spans="4:4" x14ac:dyDescent="0.2">
      <c r="D964" s="169"/>
    </row>
    <row r="965" spans="4:4" x14ac:dyDescent="0.2">
      <c r="D965" s="169"/>
    </row>
    <row r="966" spans="4:4" x14ac:dyDescent="0.2">
      <c r="D966" s="169"/>
    </row>
    <row r="967" spans="4:4" x14ac:dyDescent="0.2">
      <c r="D967" s="169"/>
    </row>
    <row r="968" spans="4:4" x14ac:dyDescent="0.2">
      <c r="D968" s="169"/>
    </row>
    <row r="969" spans="4:4" x14ac:dyDescent="0.2">
      <c r="D969" s="169"/>
    </row>
    <row r="970" spans="4:4" x14ac:dyDescent="0.2">
      <c r="D970" s="169"/>
    </row>
    <row r="971" spans="4:4" x14ac:dyDescent="0.2">
      <c r="D971" s="169"/>
    </row>
    <row r="972" spans="4:4" x14ac:dyDescent="0.2">
      <c r="D972" s="169"/>
    </row>
    <row r="973" spans="4:4" x14ac:dyDescent="0.2">
      <c r="D973" s="169"/>
    </row>
    <row r="974" spans="4:4" x14ac:dyDescent="0.2">
      <c r="D974" s="169"/>
    </row>
    <row r="975" spans="4:4" x14ac:dyDescent="0.2">
      <c r="D975" s="169"/>
    </row>
    <row r="976" spans="4:4" x14ac:dyDescent="0.2">
      <c r="D976" s="169"/>
    </row>
    <row r="977" spans="4:4" x14ac:dyDescent="0.2">
      <c r="D977" s="169"/>
    </row>
    <row r="978" spans="4:4" x14ac:dyDescent="0.2">
      <c r="D978" s="169"/>
    </row>
    <row r="979" spans="4:4" x14ac:dyDescent="0.2">
      <c r="D979" s="169"/>
    </row>
    <row r="980" spans="4:4" x14ac:dyDescent="0.2">
      <c r="D980" s="169"/>
    </row>
    <row r="981" spans="4:4" x14ac:dyDescent="0.2">
      <c r="D981" s="169"/>
    </row>
    <row r="982" spans="4:4" x14ac:dyDescent="0.2">
      <c r="D982" s="169"/>
    </row>
    <row r="983" spans="4:4" x14ac:dyDescent="0.2">
      <c r="D983" s="169"/>
    </row>
    <row r="984" spans="4:4" x14ac:dyDescent="0.2">
      <c r="D984" s="169"/>
    </row>
    <row r="985" spans="4:4" x14ac:dyDescent="0.2">
      <c r="D985" s="169"/>
    </row>
    <row r="986" spans="4:4" x14ac:dyDescent="0.2">
      <c r="D986" s="169"/>
    </row>
    <row r="987" spans="4:4" x14ac:dyDescent="0.2">
      <c r="D987" s="169"/>
    </row>
    <row r="988" spans="4:4" x14ac:dyDescent="0.2">
      <c r="D988" s="169"/>
    </row>
    <row r="989" spans="4:4" x14ac:dyDescent="0.2">
      <c r="D989" s="169"/>
    </row>
    <row r="990" spans="4:4" x14ac:dyDescent="0.2">
      <c r="D990" s="169"/>
    </row>
    <row r="991" spans="4:4" x14ac:dyDescent="0.2">
      <c r="D991" s="169"/>
    </row>
    <row r="992" spans="4:4" x14ac:dyDescent="0.2">
      <c r="D992" s="169"/>
    </row>
    <row r="993" spans="4:4" x14ac:dyDescent="0.2">
      <c r="D993" s="169"/>
    </row>
    <row r="994" spans="4:4" x14ac:dyDescent="0.2">
      <c r="D994" s="169"/>
    </row>
    <row r="995" spans="4:4" x14ac:dyDescent="0.2">
      <c r="D995" s="169"/>
    </row>
    <row r="996" spans="4:4" x14ac:dyDescent="0.2">
      <c r="D996" s="169"/>
    </row>
    <row r="997" spans="4:4" x14ac:dyDescent="0.2">
      <c r="D997" s="169"/>
    </row>
    <row r="998" spans="4:4" x14ac:dyDescent="0.2">
      <c r="D998" s="169"/>
    </row>
    <row r="999" spans="4:4" x14ac:dyDescent="0.2">
      <c r="D999" s="169"/>
    </row>
    <row r="1000" spans="4:4" x14ac:dyDescent="0.2">
      <c r="D1000" s="169"/>
    </row>
    <row r="1001" spans="4:4" x14ac:dyDescent="0.2">
      <c r="D1001" s="169"/>
    </row>
    <row r="1002" spans="4:4" x14ac:dyDescent="0.2">
      <c r="D1002" s="169"/>
    </row>
    <row r="1003" spans="4:4" x14ac:dyDescent="0.2">
      <c r="D1003" s="169"/>
    </row>
    <row r="1004" spans="4:4" x14ac:dyDescent="0.2">
      <c r="D1004" s="169"/>
    </row>
    <row r="1005" spans="4:4" x14ac:dyDescent="0.2">
      <c r="D1005" s="169"/>
    </row>
    <row r="1006" spans="4:4" x14ac:dyDescent="0.2">
      <c r="D1006" s="169"/>
    </row>
    <row r="1007" spans="4:4" x14ac:dyDescent="0.2">
      <c r="D1007" s="169"/>
    </row>
    <row r="1008" spans="4:4" x14ac:dyDescent="0.2">
      <c r="D1008" s="169"/>
    </row>
    <row r="1009" spans="4:4" x14ac:dyDescent="0.2">
      <c r="D1009" s="169"/>
    </row>
    <row r="1010" spans="4:4" x14ac:dyDescent="0.2">
      <c r="D1010" s="169"/>
    </row>
    <row r="1011" spans="4:4" x14ac:dyDescent="0.2">
      <c r="D1011" s="169"/>
    </row>
    <row r="1012" spans="4:4" x14ac:dyDescent="0.2">
      <c r="D1012" s="169"/>
    </row>
    <row r="1013" spans="4:4" x14ac:dyDescent="0.2">
      <c r="D1013" s="169"/>
    </row>
    <row r="1014" spans="4:4" x14ac:dyDescent="0.2">
      <c r="D1014" s="169"/>
    </row>
    <row r="1015" spans="4:4" x14ac:dyDescent="0.2">
      <c r="D1015" s="169"/>
    </row>
    <row r="1016" spans="4:4" x14ac:dyDescent="0.2">
      <c r="D1016" s="169"/>
    </row>
    <row r="1017" spans="4:4" x14ac:dyDescent="0.2">
      <c r="D1017" s="169"/>
    </row>
    <row r="1018" spans="4:4" x14ac:dyDescent="0.2">
      <c r="D1018" s="169"/>
    </row>
    <row r="1019" spans="4:4" x14ac:dyDescent="0.2">
      <c r="D1019" s="169"/>
    </row>
    <row r="1020" spans="4:4" x14ac:dyDescent="0.2">
      <c r="D1020" s="169"/>
    </row>
    <row r="1021" spans="4:4" x14ac:dyDescent="0.2">
      <c r="D1021" s="169"/>
    </row>
    <row r="1022" spans="4:4" x14ac:dyDescent="0.2">
      <c r="D1022" s="169"/>
    </row>
    <row r="1023" spans="4:4" x14ac:dyDescent="0.2">
      <c r="D1023" s="169"/>
    </row>
    <row r="1024" spans="4:4" x14ac:dyDescent="0.2">
      <c r="D1024" s="169"/>
    </row>
    <row r="1025" spans="4:4" x14ac:dyDescent="0.2">
      <c r="D1025" s="169"/>
    </row>
    <row r="1026" spans="4:4" x14ac:dyDescent="0.2">
      <c r="D1026" s="169"/>
    </row>
    <row r="1027" spans="4:4" x14ac:dyDescent="0.2">
      <c r="D1027" s="169"/>
    </row>
    <row r="1028" spans="4:4" x14ac:dyDescent="0.2">
      <c r="D1028" s="169"/>
    </row>
    <row r="1029" spans="4:4" x14ac:dyDescent="0.2">
      <c r="D1029" s="169"/>
    </row>
    <row r="1030" spans="4:4" x14ac:dyDescent="0.2">
      <c r="D1030" s="169"/>
    </row>
    <row r="1031" spans="4:4" x14ac:dyDescent="0.2">
      <c r="D1031" s="169"/>
    </row>
    <row r="1032" spans="4:4" x14ac:dyDescent="0.2">
      <c r="D1032" s="169"/>
    </row>
    <row r="1033" spans="4:4" x14ac:dyDescent="0.2">
      <c r="D1033" s="169"/>
    </row>
    <row r="1034" spans="4:4" x14ac:dyDescent="0.2">
      <c r="D1034" s="169"/>
    </row>
    <row r="1035" spans="4:4" x14ac:dyDescent="0.2">
      <c r="D1035" s="169"/>
    </row>
    <row r="1036" spans="4:4" x14ac:dyDescent="0.2">
      <c r="D1036" s="169"/>
    </row>
    <row r="1037" spans="4:4" x14ac:dyDescent="0.2">
      <c r="D1037" s="169"/>
    </row>
    <row r="1038" spans="4:4" x14ac:dyDescent="0.2">
      <c r="D1038" s="169"/>
    </row>
    <row r="1039" spans="4:4" x14ac:dyDescent="0.2">
      <c r="D1039" s="169"/>
    </row>
    <row r="1040" spans="4:4" x14ac:dyDescent="0.2">
      <c r="D1040" s="169"/>
    </row>
    <row r="1041" spans="4:4" x14ac:dyDescent="0.2">
      <c r="D1041" s="169"/>
    </row>
    <row r="1042" spans="4:4" x14ac:dyDescent="0.2">
      <c r="D1042" s="169"/>
    </row>
    <row r="1043" spans="4:4" x14ac:dyDescent="0.2">
      <c r="D1043" s="169"/>
    </row>
    <row r="1044" spans="4:4" x14ac:dyDescent="0.2">
      <c r="D1044" s="169"/>
    </row>
    <row r="1045" spans="4:4" x14ac:dyDescent="0.2">
      <c r="D1045" s="169"/>
    </row>
    <row r="1046" spans="4:4" x14ac:dyDescent="0.2">
      <c r="D1046" s="169"/>
    </row>
    <row r="1047" spans="4:4" x14ac:dyDescent="0.2">
      <c r="D1047" s="169"/>
    </row>
    <row r="1048" spans="4:4" x14ac:dyDescent="0.2">
      <c r="D1048" s="169"/>
    </row>
    <row r="1049" spans="4:4" x14ac:dyDescent="0.2">
      <c r="D1049" s="169"/>
    </row>
    <row r="1050" spans="4:4" x14ac:dyDescent="0.2">
      <c r="D1050" s="169"/>
    </row>
    <row r="1051" spans="4:4" x14ac:dyDescent="0.2">
      <c r="D1051" s="169"/>
    </row>
    <row r="1052" spans="4:4" x14ac:dyDescent="0.2">
      <c r="D1052" s="169"/>
    </row>
    <row r="1053" spans="4:4" x14ac:dyDescent="0.2">
      <c r="D1053" s="169"/>
    </row>
    <row r="1054" spans="4:4" x14ac:dyDescent="0.2">
      <c r="D1054" s="169"/>
    </row>
    <row r="1055" spans="4:4" x14ac:dyDescent="0.2">
      <c r="D1055" s="169"/>
    </row>
    <row r="1056" spans="4:4" x14ac:dyDescent="0.2">
      <c r="D1056" s="169"/>
    </row>
    <row r="1057" spans="4:4" x14ac:dyDescent="0.2">
      <c r="D1057" s="169"/>
    </row>
    <row r="1058" spans="4:4" x14ac:dyDescent="0.2">
      <c r="D1058" s="169"/>
    </row>
    <row r="1059" spans="4:4" x14ac:dyDescent="0.2">
      <c r="D1059" s="169"/>
    </row>
    <row r="1060" spans="4:4" x14ac:dyDescent="0.2">
      <c r="D1060" s="169"/>
    </row>
    <row r="1061" spans="4:4" x14ac:dyDescent="0.2">
      <c r="D1061" s="169"/>
    </row>
    <row r="1062" spans="4:4" x14ac:dyDescent="0.2">
      <c r="D1062" s="169"/>
    </row>
    <row r="1063" spans="4:4" x14ac:dyDescent="0.2">
      <c r="D1063" s="169"/>
    </row>
    <row r="1064" spans="4:4" x14ac:dyDescent="0.2">
      <c r="D1064" s="169"/>
    </row>
    <row r="1065" spans="4:4" x14ac:dyDescent="0.2">
      <c r="D1065" s="169"/>
    </row>
    <row r="1066" spans="4:4" x14ac:dyDescent="0.2">
      <c r="D1066" s="169"/>
    </row>
    <row r="1067" spans="4:4" x14ac:dyDescent="0.2">
      <c r="D1067" s="169"/>
    </row>
    <row r="1068" spans="4:4" x14ac:dyDescent="0.2">
      <c r="D1068" s="169"/>
    </row>
    <row r="1069" spans="4:4" x14ac:dyDescent="0.2">
      <c r="D1069" s="169"/>
    </row>
    <row r="1070" spans="4:4" x14ac:dyDescent="0.2">
      <c r="D1070" s="169"/>
    </row>
    <row r="1071" spans="4:4" x14ac:dyDescent="0.2">
      <c r="D1071" s="169"/>
    </row>
    <row r="1072" spans="4:4" x14ac:dyDescent="0.2">
      <c r="D1072" s="169"/>
    </row>
    <row r="1073" spans="4:4" x14ac:dyDescent="0.2">
      <c r="D1073" s="169"/>
    </row>
    <row r="1074" spans="4:4" x14ac:dyDescent="0.2">
      <c r="D1074" s="169"/>
    </row>
    <row r="1075" spans="4:4" x14ac:dyDescent="0.2">
      <c r="D1075" s="169"/>
    </row>
    <row r="1076" spans="4:4" x14ac:dyDescent="0.2">
      <c r="D1076" s="169"/>
    </row>
    <row r="1077" spans="4:4" x14ac:dyDescent="0.2">
      <c r="D1077" s="169"/>
    </row>
    <row r="1078" spans="4:4" x14ac:dyDescent="0.2">
      <c r="D1078" s="169"/>
    </row>
    <row r="1079" spans="4:4" x14ac:dyDescent="0.2">
      <c r="D1079" s="169"/>
    </row>
    <row r="1080" spans="4:4" x14ac:dyDescent="0.2">
      <c r="D1080" s="169"/>
    </row>
    <row r="1081" spans="4:4" x14ac:dyDescent="0.2">
      <c r="D1081" s="169"/>
    </row>
    <row r="1082" spans="4:4" x14ac:dyDescent="0.2">
      <c r="D1082" s="169"/>
    </row>
    <row r="1083" spans="4:4" x14ac:dyDescent="0.2">
      <c r="D1083" s="169"/>
    </row>
    <row r="1084" spans="4:4" x14ac:dyDescent="0.2">
      <c r="D1084" s="169"/>
    </row>
    <row r="1085" spans="4:4" x14ac:dyDescent="0.2">
      <c r="D1085" s="169"/>
    </row>
    <row r="1086" spans="4:4" x14ac:dyDescent="0.2">
      <c r="D1086" s="169"/>
    </row>
    <row r="1087" spans="4:4" x14ac:dyDescent="0.2">
      <c r="D1087" s="169"/>
    </row>
    <row r="1088" spans="4:4" x14ac:dyDescent="0.2">
      <c r="D1088" s="169"/>
    </row>
    <row r="1089" spans="4:4" x14ac:dyDescent="0.2">
      <c r="D1089" s="169"/>
    </row>
    <row r="1090" spans="4:4" x14ac:dyDescent="0.2">
      <c r="D1090" s="169"/>
    </row>
    <row r="1091" spans="4:4" x14ac:dyDescent="0.2">
      <c r="D1091" s="169"/>
    </row>
    <row r="1092" spans="4:4" x14ac:dyDescent="0.2">
      <c r="D1092" s="169"/>
    </row>
    <row r="1093" spans="4:4" x14ac:dyDescent="0.2">
      <c r="D1093" s="169"/>
    </row>
    <row r="1094" spans="4:4" x14ac:dyDescent="0.2">
      <c r="D1094" s="169"/>
    </row>
    <row r="1095" spans="4:4" x14ac:dyDescent="0.2">
      <c r="D1095" s="169"/>
    </row>
    <row r="1096" spans="4:4" x14ac:dyDescent="0.2">
      <c r="D1096" s="169"/>
    </row>
    <row r="1097" spans="4:4" x14ac:dyDescent="0.2">
      <c r="D1097" s="169"/>
    </row>
    <row r="1098" spans="4:4" x14ac:dyDescent="0.2">
      <c r="D1098" s="169"/>
    </row>
    <row r="1099" spans="4:4" x14ac:dyDescent="0.2">
      <c r="D1099" s="169"/>
    </row>
    <row r="1100" spans="4:4" x14ac:dyDescent="0.2">
      <c r="D1100" s="169"/>
    </row>
    <row r="1101" spans="4:4" x14ac:dyDescent="0.2">
      <c r="D1101" s="169"/>
    </row>
    <row r="1102" spans="4:4" x14ac:dyDescent="0.2">
      <c r="D1102" s="169"/>
    </row>
    <row r="1103" spans="4:4" x14ac:dyDescent="0.2">
      <c r="D1103" s="169"/>
    </row>
    <row r="1104" spans="4:4" x14ac:dyDescent="0.2">
      <c r="D1104" s="169"/>
    </row>
    <row r="1105" spans="4:4" x14ac:dyDescent="0.2">
      <c r="D1105" s="169"/>
    </row>
    <row r="1106" spans="4:4" x14ac:dyDescent="0.2">
      <c r="D1106" s="169"/>
    </row>
    <row r="1107" spans="4:4" x14ac:dyDescent="0.2">
      <c r="D1107" s="169"/>
    </row>
    <row r="1108" spans="4:4" x14ac:dyDescent="0.2">
      <c r="D1108" s="169"/>
    </row>
    <row r="1109" spans="4:4" x14ac:dyDescent="0.2">
      <c r="D1109" s="169"/>
    </row>
    <row r="1110" spans="4:4" x14ac:dyDescent="0.2">
      <c r="D1110" s="169"/>
    </row>
    <row r="1111" spans="4:4" x14ac:dyDescent="0.2">
      <c r="D1111" s="169"/>
    </row>
    <row r="1112" spans="4:4" x14ac:dyDescent="0.2">
      <c r="D1112" s="169"/>
    </row>
    <row r="1113" spans="4:4" x14ac:dyDescent="0.2">
      <c r="D1113" s="169"/>
    </row>
    <row r="1114" spans="4:4" x14ac:dyDescent="0.2">
      <c r="D1114" s="169"/>
    </row>
    <row r="1115" spans="4:4" x14ac:dyDescent="0.2">
      <c r="D1115" s="169"/>
    </row>
    <row r="1116" spans="4:4" x14ac:dyDescent="0.2">
      <c r="D1116" s="169"/>
    </row>
    <row r="1117" spans="4:4" x14ac:dyDescent="0.2">
      <c r="D1117" s="169"/>
    </row>
    <row r="1118" spans="4:4" x14ac:dyDescent="0.2">
      <c r="D1118" s="169"/>
    </row>
    <row r="1119" spans="4:4" x14ac:dyDescent="0.2">
      <c r="D1119" s="169"/>
    </row>
    <row r="1120" spans="4:4" x14ac:dyDescent="0.2">
      <c r="D1120" s="169"/>
    </row>
    <row r="1121" spans="4:4" x14ac:dyDescent="0.2">
      <c r="D1121" s="169"/>
    </row>
    <row r="1122" spans="4:4" x14ac:dyDescent="0.2">
      <c r="D1122" s="169"/>
    </row>
    <row r="1123" spans="4:4" x14ac:dyDescent="0.2">
      <c r="D1123" s="169"/>
    </row>
    <row r="1124" spans="4:4" x14ac:dyDescent="0.2">
      <c r="D1124" s="169"/>
    </row>
    <row r="1125" spans="4:4" x14ac:dyDescent="0.2">
      <c r="D1125" s="169"/>
    </row>
    <row r="1126" spans="4:4" x14ac:dyDescent="0.2">
      <c r="D1126" s="169"/>
    </row>
    <row r="1127" spans="4:4" x14ac:dyDescent="0.2">
      <c r="D1127" s="169"/>
    </row>
    <row r="1128" spans="4:4" x14ac:dyDescent="0.2">
      <c r="D1128" s="169"/>
    </row>
    <row r="1129" spans="4:4" x14ac:dyDescent="0.2">
      <c r="D1129" s="169"/>
    </row>
    <row r="1130" spans="4:4" x14ac:dyDescent="0.2">
      <c r="D1130" s="169"/>
    </row>
    <row r="1131" spans="4:4" x14ac:dyDescent="0.2">
      <c r="D1131" s="169"/>
    </row>
    <row r="1132" spans="4:4" x14ac:dyDescent="0.2">
      <c r="D1132" s="169"/>
    </row>
    <row r="1133" spans="4:4" x14ac:dyDescent="0.2">
      <c r="D1133" s="169"/>
    </row>
    <row r="1134" spans="4:4" x14ac:dyDescent="0.2">
      <c r="D1134" s="169"/>
    </row>
    <row r="1135" spans="4:4" x14ac:dyDescent="0.2">
      <c r="D1135" s="169"/>
    </row>
    <row r="1136" spans="4:4" x14ac:dyDescent="0.2">
      <c r="D1136" s="169"/>
    </row>
    <row r="1137" spans="4:4" x14ac:dyDescent="0.2">
      <c r="D1137" s="169"/>
    </row>
    <row r="1138" spans="4:4" x14ac:dyDescent="0.2">
      <c r="D1138" s="169"/>
    </row>
    <row r="1139" spans="4:4" x14ac:dyDescent="0.2">
      <c r="D1139" s="169"/>
    </row>
    <row r="1140" spans="4:4" x14ac:dyDescent="0.2">
      <c r="D1140" s="169"/>
    </row>
    <row r="1141" spans="4:4" x14ac:dyDescent="0.2">
      <c r="D1141" s="169"/>
    </row>
    <row r="1142" spans="4:4" x14ac:dyDescent="0.2">
      <c r="D1142" s="169"/>
    </row>
    <row r="1143" spans="4:4" x14ac:dyDescent="0.2">
      <c r="D1143" s="169"/>
    </row>
    <row r="1144" spans="4:4" x14ac:dyDescent="0.2">
      <c r="D1144" s="169"/>
    </row>
    <row r="1145" spans="4:4" x14ac:dyDescent="0.2">
      <c r="D1145" s="169"/>
    </row>
    <row r="1146" spans="4:4" x14ac:dyDescent="0.2">
      <c r="D1146" s="169"/>
    </row>
    <row r="1147" spans="4:4" x14ac:dyDescent="0.2">
      <c r="D1147" s="169"/>
    </row>
    <row r="1148" spans="4:4" x14ac:dyDescent="0.2">
      <c r="D1148" s="169"/>
    </row>
    <row r="1149" spans="4:4" x14ac:dyDescent="0.2">
      <c r="D1149" s="169"/>
    </row>
    <row r="1150" spans="4:4" x14ac:dyDescent="0.2">
      <c r="D1150" s="169"/>
    </row>
    <row r="1151" spans="4:4" x14ac:dyDescent="0.2">
      <c r="D1151" s="169"/>
    </row>
    <row r="1152" spans="4:4" x14ac:dyDescent="0.2">
      <c r="D1152" s="169"/>
    </row>
    <row r="1153" spans="4:4" x14ac:dyDescent="0.2">
      <c r="D1153" s="169"/>
    </row>
    <row r="1154" spans="4:4" x14ac:dyDescent="0.2">
      <c r="D1154" s="169"/>
    </row>
    <row r="1155" spans="4:4" x14ac:dyDescent="0.2">
      <c r="D1155" s="169"/>
    </row>
    <row r="1156" spans="4:4" x14ac:dyDescent="0.2">
      <c r="D1156" s="169"/>
    </row>
    <row r="1157" spans="4:4" x14ac:dyDescent="0.2">
      <c r="D1157" s="169"/>
    </row>
    <row r="1158" spans="4:4" x14ac:dyDescent="0.2">
      <c r="D1158" s="169"/>
    </row>
    <row r="1159" spans="4:4" x14ac:dyDescent="0.2">
      <c r="D1159" s="169"/>
    </row>
    <row r="1160" spans="4:4" x14ac:dyDescent="0.2">
      <c r="D1160" s="169"/>
    </row>
    <row r="1161" spans="4:4" x14ac:dyDescent="0.2">
      <c r="D1161" s="169"/>
    </row>
    <row r="1162" spans="4:4" x14ac:dyDescent="0.2">
      <c r="D1162" s="169"/>
    </row>
    <row r="1163" spans="4:4" x14ac:dyDescent="0.2">
      <c r="D1163" s="169"/>
    </row>
    <row r="1164" spans="4:4" x14ac:dyDescent="0.2">
      <c r="D1164" s="169"/>
    </row>
    <row r="1165" spans="4:4" x14ac:dyDescent="0.2">
      <c r="D1165" s="169"/>
    </row>
    <row r="1166" spans="4:4" x14ac:dyDescent="0.2">
      <c r="D1166" s="169"/>
    </row>
    <row r="1167" spans="4:4" x14ac:dyDescent="0.2">
      <c r="D1167" s="169"/>
    </row>
    <row r="1168" spans="4:4" x14ac:dyDescent="0.2">
      <c r="D1168" s="169"/>
    </row>
    <row r="1169" spans="4:4" x14ac:dyDescent="0.2">
      <c r="D1169" s="169"/>
    </row>
    <row r="1170" spans="4:4" x14ac:dyDescent="0.2">
      <c r="D1170" s="169"/>
    </row>
    <row r="1171" spans="4:4" x14ac:dyDescent="0.2">
      <c r="D1171" s="169"/>
    </row>
    <row r="1172" spans="4:4" x14ac:dyDescent="0.2">
      <c r="D1172" s="169"/>
    </row>
    <row r="1173" spans="4:4" x14ac:dyDescent="0.2">
      <c r="D1173" s="169"/>
    </row>
    <row r="1174" spans="4:4" x14ac:dyDescent="0.2">
      <c r="D1174" s="169"/>
    </row>
    <row r="1175" spans="4:4" x14ac:dyDescent="0.2">
      <c r="D1175" s="169"/>
    </row>
    <row r="1176" spans="4:4" x14ac:dyDescent="0.2">
      <c r="D1176" s="169"/>
    </row>
    <row r="1177" spans="4:4" x14ac:dyDescent="0.2">
      <c r="D1177" s="169"/>
    </row>
    <row r="1178" spans="4:4" x14ac:dyDescent="0.2">
      <c r="D1178" s="169"/>
    </row>
    <row r="1179" spans="4:4" x14ac:dyDescent="0.2">
      <c r="D1179" s="169"/>
    </row>
    <row r="1180" spans="4:4" x14ac:dyDescent="0.2">
      <c r="D1180" s="169"/>
    </row>
    <row r="1181" spans="4:4" x14ac:dyDescent="0.2">
      <c r="D1181" s="169"/>
    </row>
    <row r="1182" spans="4:4" x14ac:dyDescent="0.2">
      <c r="D1182" s="169"/>
    </row>
    <row r="1183" spans="4:4" x14ac:dyDescent="0.2">
      <c r="D1183" s="169"/>
    </row>
    <row r="1184" spans="4:4" x14ac:dyDescent="0.2">
      <c r="D1184" s="169"/>
    </row>
    <row r="1185" spans="4:4" x14ac:dyDescent="0.2">
      <c r="D1185" s="169"/>
    </row>
    <row r="1186" spans="4:4" x14ac:dyDescent="0.2">
      <c r="D1186" s="169"/>
    </row>
    <row r="1187" spans="4:4" x14ac:dyDescent="0.2">
      <c r="D1187" s="169"/>
    </row>
    <row r="1188" spans="4:4" x14ac:dyDescent="0.2">
      <c r="D1188" s="169"/>
    </row>
    <row r="1189" spans="4:4" x14ac:dyDescent="0.2">
      <c r="D1189" s="169"/>
    </row>
    <row r="1190" spans="4:4" x14ac:dyDescent="0.2">
      <c r="D1190" s="169"/>
    </row>
    <row r="1191" spans="4:4" x14ac:dyDescent="0.2">
      <c r="D1191" s="169"/>
    </row>
    <row r="1192" spans="4:4" x14ac:dyDescent="0.2">
      <c r="D1192" s="169"/>
    </row>
    <row r="1193" spans="4:4" x14ac:dyDescent="0.2">
      <c r="D1193" s="169"/>
    </row>
    <row r="1194" spans="4:4" x14ac:dyDescent="0.2">
      <c r="D1194" s="169"/>
    </row>
    <row r="1195" spans="4:4" x14ac:dyDescent="0.2">
      <c r="D1195" s="169"/>
    </row>
    <row r="1196" spans="4:4" x14ac:dyDescent="0.2">
      <c r="D1196" s="169"/>
    </row>
    <row r="1197" spans="4:4" x14ac:dyDescent="0.2">
      <c r="D1197" s="169"/>
    </row>
    <row r="1198" spans="4:4" x14ac:dyDescent="0.2">
      <c r="D1198" s="169"/>
    </row>
    <row r="1199" spans="4:4" x14ac:dyDescent="0.2">
      <c r="D1199" s="169"/>
    </row>
    <row r="1200" spans="4:4" x14ac:dyDescent="0.2">
      <c r="D1200" s="169"/>
    </row>
    <row r="1201" spans="4:4" x14ac:dyDescent="0.2">
      <c r="D1201" s="169"/>
    </row>
    <row r="1202" spans="4:4" x14ac:dyDescent="0.2">
      <c r="D1202" s="169"/>
    </row>
    <row r="1203" spans="4:4" x14ac:dyDescent="0.2">
      <c r="D1203" s="169"/>
    </row>
    <row r="1204" spans="4:4" x14ac:dyDescent="0.2">
      <c r="D1204" s="169"/>
    </row>
    <row r="1205" spans="4:4" x14ac:dyDescent="0.2">
      <c r="D1205" s="169"/>
    </row>
    <row r="1206" spans="4:4" x14ac:dyDescent="0.2">
      <c r="D1206" s="169"/>
    </row>
    <row r="1207" spans="4:4" x14ac:dyDescent="0.2">
      <c r="D1207" s="169"/>
    </row>
    <row r="1208" spans="4:4" x14ac:dyDescent="0.2">
      <c r="D1208" s="169"/>
    </row>
    <row r="1209" spans="4:4" x14ac:dyDescent="0.2">
      <c r="D1209" s="169"/>
    </row>
    <row r="1210" spans="4:4" x14ac:dyDescent="0.2">
      <c r="D1210" s="169"/>
    </row>
    <row r="1211" spans="4:4" x14ac:dyDescent="0.2">
      <c r="D1211" s="169"/>
    </row>
    <row r="1212" spans="4:4" x14ac:dyDescent="0.2">
      <c r="D1212" s="169"/>
    </row>
    <row r="1213" spans="4:4" x14ac:dyDescent="0.2">
      <c r="D1213" s="169"/>
    </row>
    <row r="1214" spans="4:4" x14ac:dyDescent="0.2">
      <c r="D1214" s="169"/>
    </row>
    <row r="1215" spans="4:4" x14ac:dyDescent="0.2">
      <c r="D1215" s="169"/>
    </row>
    <row r="1216" spans="4:4" x14ac:dyDescent="0.2">
      <c r="D1216" s="169"/>
    </row>
    <row r="1217" spans="4:4" x14ac:dyDescent="0.2">
      <c r="D1217" s="169"/>
    </row>
    <row r="1218" spans="4:4" x14ac:dyDescent="0.2">
      <c r="D1218" s="169"/>
    </row>
    <row r="1219" spans="4:4" x14ac:dyDescent="0.2">
      <c r="D1219" s="169"/>
    </row>
    <row r="1220" spans="4:4" x14ac:dyDescent="0.2">
      <c r="D1220" s="169"/>
    </row>
    <row r="1221" spans="4:4" x14ac:dyDescent="0.2">
      <c r="D1221" s="169"/>
    </row>
    <row r="1222" spans="4:4" x14ac:dyDescent="0.2">
      <c r="D1222" s="169"/>
    </row>
    <row r="1223" spans="4:4" x14ac:dyDescent="0.2">
      <c r="D1223" s="169"/>
    </row>
    <row r="1224" spans="4:4" x14ac:dyDescent="0.2">
      <c r="D1224" s="169"/>
    </row>
    <row r="1225" spans="4:4" x14ac:dyDescent="0.2">
      <c r="D1225" s="169"/>
    </row>
    <row r="1226" spans="4:4" x14ac:dyDescent="0.2">
      <c r="D1226" s="169"/>
    </row>
    <row r="1227" spans="4:4" x14ac:dyDescent="0.2">
      <c r="D1227" s="169"/>
    </row>
    <row r="1228" spans="4:4" x14ac:dyDescent="0.2">
      <c r="D1228" s="169"/>
    </row>
    <row r="1229" spans="4:4" x14ac:dyDescent="0.2">
      <c r="D1229" s="169"/>
    </row>
    <row r="1230" spans="4:4" x14ac:dyDescent="0.2">
      <c r="D1230" s="169"/>
    </row>
    <row r="1231" spans="4:4" x14ac:dyDescent="0.2">
      <c r="D1231" s="169"/>
    </row>
    <row r="1232" spans="4:4" x14ac:dyDescent="0.2">
      <c r="D1232" s="169"/>
    </row>
    <row r="1233" spans="4:4" x14ac:dyDescent="0.2">
      <c r="D1233" s="169"/>
    </row>
    <row r="1234" spans="4:4" x14ac:dyDescent="0.2">
      <c r="D1234" s="169"/>
    </row>
    <row r="1235" spans="4:4" x14ac:dyDescent="0.2">
      <c r="D1235" s="169"/>
    </row>
    <row r="1236" spans="4:4" x14ac:dyDescent="0.2">
      <c r="D1236" s="169"/>
    </row>
    <row r="1237" spans="4:4" x14ac:dyDescent="0.2">
      <c r="D1237" s="169"/>
    </row>
    <row r="1238" spans="4:4" x14ac:dyDescent="0.2">
      <c r="D1238" s="169"/>
    </row>
    <row r="1239" spans="4:4" x14ac:dyDescent="0.2">
      <c r="D1239" s="169"/>
    </row>
    <row r="1240" spans="4:4" x14ac:dyDescent="0.2">
      <c r="D1240" s="169"/>
    </row>
    <row r="1241" spans="4:4" x14ac:dyDescent="0.2">
      <c r="D1241" s="169"/>
    </row>
    <row r="1242" spans="4:4" x14ac:dyDescent="0.2">
      <c r="D1242" s="169"/>
    </row>
    <row r="1243" spans="4:4" x14ac:dyDescent="0.2">
      <c r="D1243" s="169"/>
    </row>
    <row r="1244" spans="4:4" x14ac:dyDescent="0.2">
      <c r="D1244" s="169"/>
    </row>
    <row r="1245" spans="4:4" x14ac:dyDescent="0.2">
      <c r="D1245" s="169"/>
    </row>
    <row r="1246" spans="4:4" x14ac:dyDescent="0.2">
      <c r="D1246" s="169"/>
    </row>
    <row r="1247" spans="4:4" x14ac:dyDescent="0.2">
      <c r="D1247" s="169"/>
    </row>
    <row r="1248" spans="4:4" x14ac:dyDescent="0.2">
      <c r="D1248" s="169"/>
    </row>
    <row r="1249" spans="4:4" x14ac:dyDescent="0.2">
      <c r="D1249" s="169"/>
    </row>
    <row r="1250" spans="4:4" x14ac:dyDescent="0.2">
      <c r="D1250" s="169"/>
    </row>
    <row r="1251" spans="4:4" x14ac:dyDescent="0.2">
      <c r="D1251" s="169"/>
    </row>
    <row r="1252" spans="4:4" x14ac:dyDescent="0.2">
      <c r="D1252" s="169"/>
    </row>
    <row r="1253" spans="4:4" x14ac:dyDescent="0.2">
      <c r="D1253" s="169"/>
    </row>
    <row r="1254" spans="4:4" x14ac:dyDescent="0.2">
      <c r="D1254" s="169"/>
    </row>
    <row r="1255" spans="4:4" x14ac:dyDescent="0.2">
      <c r="D1255" s="169"/>
    </row>
    <row r="1256" spans="4:4" x14ac:dyDescent="0.2">
      <c r="D1256" s="169"/>
    </row>
    <row r="1257" spans="4:4" x14ac:dyDescent="0.2">
      <c r="D1257" s="169"/>
    </row>
    <row r="1258" spans="4:4" x14ac:dyDescent="0.2">
      <c r="D1258" s="169"/>
    </row>
    <row r="1259" spans="4:4" x14ac:dyDescent="0.2">
      <c r="D1259" s="169"/>
    </row>
    <row r="1260" spans="4:4" x14ac:dyDescent="0.2">
      <c r="D1260" s="169"/>
    </row>
    <row r="1261" spans="4:4" x14ac:dyDescent="0.2">
      <c r="D1261" s="169"/>
    </row>
    <row r="1262" spans="4:4" x14ac:dyDescent="0.2">
      <c r="D1262" s="169"/>
    </row>
    <row r="1263" spans="4:4" x14ac:dyDescent="0.2">
      <c r="D1263" s="169"/>
    </row>
    <row r="1264" spans="4:4" x14ac:dyDescent="0.2">
      <c r="D1264" s="169"/>
    </row>
    <row r="1265" spans="4:4" x14ac:dyDescent="0.2">
      <c r="D1265" s="169"/>
    </row>
    <row r="1266" spans="4:4" x14ac:dyDescent="0.2">
      <c r="D1266" s="169"/>
    </row>
    <row r="1267" spans="4:4" x14ac:dyDescent="0.2">
      <c r="D1267" s="169"/>
    </row>
    <row r="1268" spans="4:4" x14ac:dyDescent="0.2">
      <c r="D1268" s="169"/>
    </row>
    <row r="1269" spans="4:4" x14ac:dyDescent="0.2">
      <c r="D1269" s="169"/>
    </row>
    <row r="1270" spans="4:4" x14ac:dyDescent="0.2">
      <c r="D1270" s="169"/>
    </row>
    <row r="1271" spans="4:4" x14ac:dyDescent="0.2">
      <c r="D1271" s="169"/>
    </row>
    <row r="1272" spans="4:4" x14ac:dyDescent="0.2">
      <c r="D1272" s="169"/>
    </row>
    <row r="1273" spans="4:4" x14ac:dyDescent="0.2">
      <c r="D1273" s="169"/>
    </row>
    <row r="1274" spans="4:4" x14ac:dyDescent="0.2">
      <c r="D1274" s="169"/>
    </row>
    <row r="1275" spans="4:4" x14ac:dyDescent="0.2">
      <c r="D1275" s="169"/>
    </row>
    <row r="1276" spans="4:4" x14ac:dyDescent="0.2">
      <c r="D1276" s="169"/>
    </row>
    <row r="1277" spans="4:4" x14ac:dyDescent="0.2">
      <c r="D1277" s="169"/>
    </row>
    <row r="1278" spans="4:4" x14ac:dyDescent="0.2">
      <c r="D1278" s="169"/>
    </row>
    <row r="1279" spans="4:4" x14ac:dyDescent="0.2">
      <c r="D1279" s="169"/>
    </row>
    <row r="1280" spans="4:4" x14ac:dyDescent="0.2">
      <c r="D1280" s="169"/>
    </row>
    <row r="1281" spans="4:4" x14ac:dyDescent="0.2">
      <c r="D1281" s="169"/>
    </row>
    <row r="1282" spans="4:4" x14ac:dyDescent="0.2">
      <c r="D1282" s="169"/>
    </row>
    <row r="1283" spans="4:4" x14ac:dyDescent="0.2">
      <c r="D1283" s="169"/>
    </row>
    <row r="1284" spans="4:4" x14ac:dyDescent="0.2">
      <c r="D1284" s="169"/>
    </row>
    <row r="1285" spans="4:4" x14ac:dyDescent="0.2">
      <c r="D1285" s="169"/>
    </row>
    <row r="1286" spans="4:4" x14ac:dyDescent="0.2">
      <c r="D1286" s="169"/>
    </row>
    <row r="1287" spans="4:4" x14ac:dyDescent="0.2">
      <c r="D1287" s="169"/>
    </row>
    <row r="1288" spans="4:4" x14ac:dyDescent="0.2">
      <c r="D1288" s="169"/>
    </row>
    <row r="1289" spans="4:4" x14ac:dyDescent="0.2">
      <c r="D1289" s="169"/>
    </row>
    <row r="1290" spans="4:4" x14ac:dyDescent="0.2">
      <c r="D1290" s="169"/>
    </row>
    <row r="1291" spans="4:4" x14ac:dyDescent="0.2">
      <c r="D1291" s="169"/>
    </row>
    <row r="1292" spans="4:4" x14ac:dyDescent="0.2">
      <c r="D1292" s="169"/>
    </row>
    <row r="1293" spans="4:4" x14ac:dyDescent="0.2">
      <c r="D1293" s="169"/>
    </row>
    <row r="1294" spans="4:4" x14ac:dyDescent="0.2">
      <c r="D1294" s="169"/>
    </row>
    <row r="1295" spans="4:4" x14ac:dyDescent="0.2">
      <c r="D1295" s="169"/>
    </row>
    <row r="1296" spans="4:4" x14ac:dyDescent="0.2">
      <c r="D1296" s="169"/>
    </row>
    <row r="1297" spans="4:4" x14ac:dyDescent="0.2">
      <c r="D1297" s="169"/>
    </row>
    <row r="1298" spans="4:4" x14ac:dyDescent="0.2">
      <c r="D1298" s="169"/>
    </row>
    <row r="1299" spans="4:4" x14ac:dyDescent="0.2">
      <c r="D1299" s="169"/>
    </row>
    <row r="1300" spans="4:4" x14ac:dyDescent="0.2">
      <c r="D1300" s="169"/>
    </row>
    <row r="1301" spans="4:4" x14ac:dyDescent="0.2">
      <c r="D1301" s="169"/>
    </row>
    <row r="1302" spans="4:4" x14ac:dyDescent="0.2">
      <c r="D1302" s="169"/>
    </row>
    <row r="1303" spans="4:4" x14ac:dyDescent="0.2">
      <c r="D1303" s="169"/>
    </row>
    <row r="1304" spans="4:4" x14ac:dyDescent="0.2">
      <c r="D1304" s="169"/>
    </row>
    <row r="1305" spans="4:4" x14ac:dyDescent="0.2">
      <c r="D1305" s="169"/>
    </row>
    <row r="1306" spans="4:4" x14ac:dyDescent="0.2">
      <c r="D1306" s="169"/>
    </row>
    <row r="1307" spans="4:4" x14ac:dyDescent="0.2">
      <c r="D1307" s="169"/>
    </row>
    <row r="1308" spans="4:4" x14ac:dyDescent="0.2">
      <c r="D1308" s="169"/>
    </row>
    <row r="1309" spans="4:4" x14ac:dyDescent="0.2">
      <c r="D1309" s="169"/>
    </row>
    <row r="1310" spans="4:4" x14ac:dyDescent="0.2">
      <c r="D1310" s="169"/>
    </row>
    <row r="1311" spans="4:4" x14ac:dyDescent="0.2">
      <c r="D1311" s="169"/>
    </row>
    <row r="1312" spans="4:4" x14ac:dyDescent="0.2">
      <c r="D1312" s="169"/>
    </row>
    <row r="1313" spans="4:4" x14ac:dyDescent="0.2">
      <c r="D1313" s="169"/>
    </row>
    <row r="1314" spans="4:4" x14ac:dyDescent="0.2">
      <c r="D1314" s="169"/>
    </row>
    <row r="1315" spans="4:4" x14ac:dyDescent="0.2">
      <c r="D1315" s="169"/>
    </row>
    <row r="1316" spans="4:4" x14ac:dyDescent="0.2">
      <c r="D1316" s="169"/>
    </row>
    <row r="1317" spans="4:4" x14ac:dyDescent="0.2">
      <c r="D1317" s="169"/>
    </row>
    <row r="1318" spans="4:4" x14ac:dyDescent="0.2">
      <c r="D1318" s="169"/>
    </row>
    <row r="1319" spans="4:4" x14ac:dyDescent="0.2">
      <c r="D1319" s="169"/>
    </row>
    <row r="1320" spans="4:4" x14ac:dyDescent="0.2">
      <c r="D1320" s="169"/>
    </row>
    <row r="1321" spans="4:4" x14ac:dyDescent="0.2">
      <c r="D1321" s="169"/>
    </row>
    <row r="1322" spans="4:4" x14ac:dyDescent="0.2">
      <c r="D1322" s="169"/>
    </row>
    <row r="1323" spans="4:4" x14ac:dyDescent="0.2">
      <c r="D1323" s="169"/>
    </row>
    <row r="1324" spans="4:4" x14ac:dyDescent="0.2">
      <c r="D1324" s="169"/>
    </row>
    <row r="1325" spans="4:4" x14ac:dyDescent="0.2">
      <c r="D1325" s="169"/>
    </row>
    <row r="1326" spans="4:4" x14ac:dyDescent="0.2">
      <c r="D1326" s="169"/>
    </row>
    <row r="1327" spans="4:4" x14ac:dyDescent="0.2">
      <c r="D1327" s="169"/>
    </row>
    <row r="1328" spans="4:4" x14ac:dyDescent="0.2">
      <c r="D1328" s="169"/>
    </row>
    <row r="1329" spans="4:4" x14ac:dyDescent="0.2">
      <c r="D1329" s="169"/>
    </row>
    <row r="1330" spans="4:4" x14ac:dyDescent="0.2">
      <c r="D1330" s="169"/>
    </row>
    <row r="1331" spans="4:4" x14ac:dyDescent="0.2">
      <c r="D1331" s="169"/>
    </row>
    <row r="1332" spans="4:4" x14ac:dyDescent="0.2">
      <c r="D1332" s="169"/>
    </row>
    <row r="1333" spans="4:4" x14ac:dyDescent="0.2">
      <c r="D1333" s="169"/>
    </row>
    <row r="1334" spans="4:4" x14ac:dyDescent="0.2">
      <c r="D1334" s="169"/>
    </row>
    <row r="1335" spans="4:4" x14ac:dyDescent="0.2">
      <c r="D1335" s="169"/>
    </row>
    <row r="1336" spans="4:4" x14ac:dyDescent="0.2">
      <c r="D1336" s="169"/>
    </row>
    <row r="1337" spans="4:4" x14ac:dyDescent="0.2">
      <c r="D1337" s="169"/>
    </row>
    <row r="1338" spans="4:4" x14ac:dyDescent="0.2">
      <c r="D1338" s="169"/>
    </row>
    <row r="1339" spans="4:4" x14ac:dyDescent="0.2">
      <c r="D1339" s="169"/>
    </row>
    <row r="1340" spans="4:4" x14ac:dyDescent="0.2">
      <c r="D1340" s="169"/>
    </row>
    <row r="1341" spans="4:4" x14ac:dyDescent="0.2">
      <c r="D1341" s="169"/>
    </row>
    <row r="1342" spans="4:4" x14ac:dyDescent="0.2">
      <c r="D1342" s="169"/>
    </row>
    <row r="1343" spans="4:4" x14ac:dyDescent="0.2">
      <c r="D1343" s="169"/>
    </row>
    <row r="1344" spans="4:4" x14ac:dyDescent="0.2">
      <c r="D1344" s="169"/>
    </row>
    <row r="1345" spans="4:4" x14ac:dyDescent="0.2">
      <c r="D1345" s="169"/>
    </row>
    <row r="1346" spans="4:4" x14ac:dyDescent="0.2">
      <c r="D1346" s="169"/>
    </row>
    <row r="1347" spans="4:4" x14ac:dyDescent="0.2">
      <c r="D1347" s="169"/>
    </row>
    <row r="1348" spans="4:4" x14ac:dyDescent="0.2">
      <c r="D1348" s="169"/>
    </row>
    <row r="1349" spans="4:4" x14ac:dyDescent="0.2">
      <c r="D1349" s="169"/>
    </row>
    <row r="1350" spans="4:4" x14ac:dyDescent="0.2">
      <c r="D1350" s="169"/>
    </row>
    <row r="1351" spans="4:4" x14ac:dyDescent="0.2">
      <c r="D1351" s="169"/>
    </row>
    <row r="1352" spans="4:4" x14ac:dyDescent="0.2">
      <c r="D1352" s="169"/>
    </row>
    <row r="1353" spans="4:4" x14ac:dyDescent="0.2">
      <c r="D1353" s="169"/>
    </row>
    <row r="1354" spans="4:4" x14ac:dyDescent="0.2">
      <c r="D1354" s="169"/>
    </row>
    <row r="1355" spans="4:4" x14ac:dyDescent="0.2">
      <c r="D1355" s="169"/>
    </row>
    <row r="1356" spans="4:4" x14ac:dyDescent="0.2">
      <c r="D1356" s="169"/>
    </row>
    <row r="1357" spans="4:4" x14ac:dyDescent="0.2">
      <c r="D1357" s="169"/>
    </row>
    <row r="1358" spans="4:4" x14ac:dyDescent="0.2">
      <c r="D1358" s="169"/>
    </row>
    <row r="1359" spans="4:4" x14ac:dyDescent="0.2">
      <c r="D1359" s="169"/>
    </row>
    <row r="1360" spans="4:4" x14ac:dyDescent="0.2">
      <c r="D1360" s="169"/>
    </row>
    <row r="1361" spans="4:4" x14ac:dyDescent="0.2">
      <c r="D1361" s="169"/>
    </row>
    <row r="1362" spans="4:4" x14ac:dyDescent="0.2">
      <c r="D1362" s="169"/>
    </row>
    <row r="1363" spans="4:4" x14ac:dyDescent="0.2">
      <c r="D1363" s="169"/>
    </row>
    <row r="1364" spans="4:4" x14ac:dyDescent="0.2">
      <c r="D1364" s="169"/>
    </row>
    <row r="1365" spans="4:4" x14ac:dyDescent="0.2">
      <c r="D1365" s="169"/>
    </row>
    <row r="1366" spans="4:4" x14ac:dyDescent="0.2">
      <c r="D1366" s="169"/>
    </row>
    <row r="1367" spans="4:4" x14ac:dyDescent="0.2">
      <c r="D1367" s="169"/>
    </row>
    <row r="1368" spans="4:4" x14ac:dyDescent="0.2">
      <c r="D1368" s="169"/>
    </row>
    <row r="1369" spans="4:4" x14ac:dyDescent="0.2">
      <c r="D1369" s="169"/>
    </row>
    <row r="1370" spans="4:4" x14ac:dyDescent="0.2">
      <c r="D1370" s="169"/>
    </row>
    <row r="1371" spans="4:4" x14ac:dyDescent="0.2">
      <c r="D1371" s="169"/>
    </row>
    <row r="1372" spans="4:4" x14ac:dyDescent="0.2">
      <c r="D1372" s="169"/>
    </row>
    <row r="1373" spans="4:4" x14ac:dyDescent="0.2">
      <c r="D1373" s="169"/>
    </row>
    <row r="1374" spans="4:4" x14ac:dyDescent="0.2">
      <c r="D1374" s="169"/>
    </row>
    <row r="1375" spans="4:4" x14ac:dyDescent="0.2">
      <c r="D1375" s="169"/>
    </row>
    <row r="1376" spans="4:4" x14ac:dyDescent="0.2">
      <c r="D1376" s="169"/>
    </row>
    <row r="1377" spans="4:4" x14ac:dyDescent="0.2">
      <c r="D1377" s="169"/>
    </row>
    <row r="1378" spans="4:4" x14ac:dyDescent="0.2">
      <c r="D1378" s="169"/>
    </row>
    <row r="1379" spans="4:4" x14ac:dyDescent="0.2">
      <c r="D1379" s="169"/>
    </row>
    <row r="1380" spans="4:4" x14ac:dyDescent="0.2">
      <c r="D1380" s="169"/>
    </row>
    <row r="1381" spans="4:4" x14ac:dyDescent="0.2">
      <c r="D1381" s="169"/>
    </row>
    <row r="1382" spans="4:4" x14ac:dyDescent="0.2">
      <c r="D1382" s="169"/>
    </row>
    <row r="1383" spans="4:4" x14ac:dyDescent="0.2">
      <c r="D1383" s="169"/>
    </row>
    <row r="1384" spans="4:4" x14ac:dyDescent="0.2">
      <c r="D1384" s="169"/>
    </row>
    <row r="1385" spans="4:4" x14ac:dyDescent="0.2">
      <c r="D1385" s="169"/>
    </row>
    <row r="1386" spans="4:4" x14ac:dyDescent="0.2">
      <c r="D1386" s="169"/>
    </row>
    <row r="1387" spans="4:4" x14ac:dyDescent="0.2">
      <c r="D1387" s="169"/>
    </row>
    <row r="1388" spans="4:4" x14ac:dyDescent="0.2">
      <c r="D1388" s="169"/>
    </row>
    <row r="1389" spans="4:4" x14ac:dyDescent="0.2">
      <c r="D1389" s="169"/>
    </row>
    <row r="1390" spans="4:4" x14ac:dyDescent="0.2">
      <c r="D1390" s="169"/>
    </row>
    <row r="1391" spans="4:4" x14ac:dyDescent="0.2">
      <c r="D1391" s="169"/>
    </row>
    <row r="1392" spans="4:4" x14ac:dyDescent="0.2">
      <c r="D1392" s="169"/>
    </row>
    <row r="1393" spans="4:4" x14ac:dyDescent="0.2">
      <c r="D1393" s="169"/>
    </row>
    <row r="1394" spans="4:4" x14ac:dyDescent="0.2">
      <c r="D1394" s="169"/>
    </row>
    <row r="1395" spans="4:4" x14ac:dyDescent="0.2">
      <c r="D1395" s="169"/>
    </row>
    <row r="1396" spans="4:4" x14ac:dyDescent="0.2">
      <c r="D1396" s="169"/>
    </row>
    <row r="1397" spans="4:4" x14ac:dyDescent="0.2">
      <c r="D1397" s="169"/>
    </row>
    <row r="1398" spans="4:4" x14ac:dyDescent="0.2">
      <c r="D1398" s="169"/>
    </row>
    <row r="1399" spans="4:4" x14ac:dyDescent="0.2">
      <c r="D1399" s="169"/>
    </row>
    <row r="1400" spans="4:4" x14ac:dyDescent="0.2">
      <c r="D1400" s="169"/>
    </row>
    <row r="1401" spans="4:4" x14ac:dyDescent="0.2">
      <c r="D1401" s="169"/>
    </row>
    <row r="1402" spans="4:4" x14ac:dyDescent="0.2">
      <c r="D1402" s="169"/>
    </row>
    <row r="1403" spans="4:4" x14ac:dyDescent="0.2">
      <c r="D1403" s="169"/>
    </row>
    <row r="1404" spans="4:4" x14ac:dyDescent="0.2">
      <c r="D1404" s="169"/>
    </row>
    <row r="1405" spans="4:4" x14ac:dyDescent="0.2">
      <c r="D1405" s="169"/>
    </row>
    <row r="1406" spans="4:4" x14ac:dyDescent="0.2">
      <c r="D1406" s="169"/>
    </row>
    <row r="1407" spans="4:4" x14ac:dyDescent="0.2">
      <c r="D1407" s="169"/>
    </row>
    <row r="1408" spans="4:4" x14ac:dyDescent="0.2">
      <c r="D1408" s="169"/>
    </row>
    <row r="1409" spans="4:4" x14ac:dyDescent="0.2">
      <c r="D1409" s="169"/>
    </row>
    <row r="1410" spans="4:4" x14ac:dyDescent="0.2">
      <c r="D1410" s="169"/>
    </row>
    <row r="1411" spans="4:4" x14ac:dyDescent="0.2">
      <c r="D1411" s="169"/>
    </row>
    <row r="1412" spans="4:4" x14ac:dyDescent="0.2">
      <c r="D1412" s="169"/>
    </row>
    <row r="1413" spans="4:4" x14ac:dyDescent="0.2">
      <c r="D1413" s="169"/>
    </row>
    <row r="1414" spans="4:4" x14ac:dyDescent="0.2">
      <c r="D1414" s="169"/>
    </row>
    <row r="1415" spans="4:4" x14ac:dyDescent="0.2">
      <c r="D1415" s="169"/>
    </row>
    <row r="1416" spans="4:4" x14ac:dyDescent="0.2">
      <c r="D1416" s="169"/>
    </row>
    <row r="1417" spans="4:4" x14ac:dyDescent="0.2">
      <c r="D1417" s="169"/>
    </row>
    <row r="1418" spans="4:4" x14ac:dyDescent="0.2">
      <c r="D1418" s="169"/>
    </row>
    <row r="1419" spans="4:4" x14ac:dyDescent="0.2">
      <c r="D1419" s="169"/>
    </row>
    <row r="1420" spans="4:4" x14ac:dyDescent="0.2">
      <c r="D1420" s="169"/>
    </row>
    <row r="1421" spans="4:4" x14ac:dyDescent="0.2">
      <c r="D1421" s="169"/>
    </row>
    <row r="1422" spans="4:4" x14ac:dyDescent="0.2">
      <c r="D1422" s="169"/>
    </row>
    <row r="1423" spans="4:4" x14ac:dyDescent="0.2">
      <c r="D1423" s="169"/>
    </row>
    <row r="1424" spans="4:4" x14ac:dyDescent="0.2">
      <c r="D1424" s="169"/>
    </row>
    <row r="1425" spans="4:4" x14ac:dyDescent="0.2">
      <c r="D1425" s="169"/>
    </row>
    <row r="1426" spans="4:4" x14ac:dyDescent="0.2">
      <c r="D1426" s="169"/>
    </row>
    <row r="1427" spans="4:4" x14ac:dyDescent="0.2">
      <c r="D1427" s="169"/>
    </row>
    <row r="1428" spans="4:4" x14ac:dyDescent="0.2">
      <c r="D1428" s="169"/>
    </row>
    <row r="1429" spans="4:4" x14ac:dyDescent="0.2">
      <c r="D1429" s="169"/>
    </row>
    <row r="1430" spans="4:4" x14ac:dyDescent="0.2">
      <c r="D1430" s="169"/>
    </row>
    <row r="1431" spans="4:4" x14ac:dyDescent="0.2">
      <c r="D1431" s="169"/>
    </row>
    <row r="1432" spans="4:4" x14ac:dyDescent="0.2">
      <c r="D1432" s="169"/>
    </row>
    <row r="1433" spans="4:4" x14ac:dyDescent="0.2">
      <c r="D1433" s="169"/>
    </row>
    <row r="1434" spans="4:4" x14ac:dyDescent="0.2">
      <c r="D1434" s="169"/>
    </row>
    <row r="1435" spans="4:4" x14ac:dyDescent="0.2">
      <c r="D1435" s="169"/>
    </row>
    <row r="1436" spans="4:4" x14ac:dyDescent="0.2">
      <c r="D1436" s="169"/>
    </row>
    <row r="1437" spans="4:4" x14ac:dyDescent="0.2">
      <c r="D1437" s="169"/>
    </row>
    <row r="1438" spans="4:4" x14ac:dyDescent="0.2">
      <c r="D1438" s="169"/>
    </row>
    <row r="1439" spans="4:4" x14ac:dyDescent="0.2">
      <c r="D1439" s="169"/>
    </row>
    <row r="1440" spans="4:4" x14ac:dyDescent="0.2">
      <c r="D1440" s="169"/>
    </row>
    <row r="1441" spans="4:4" x14ac:dyDescent="0.2">
      <c r="D1441" s="169"/>
    </row>
    <row r="1442" spans="4:4" x14ac:dyDescent="0.2">
      <c r="D1442" s="169"/>
    </row>
    <row r="1443" spans="4:4" x14ac:dyDescent="0.2">
      <c r="D1443" s="169"/>
    </row>
    <row r="1444" spans="4:4" x14ac:dyDescent="0.2">
      <c r="D1444" s="169"/>
    </row>
    <row r="1445" spans="4:4" x14ac:dyDescent="0.2">
      <c r="D1445" s="169"/>
    </row>
    <row r="1446" spans="4:4" x14ac:dyDescent="0.2">
      <c r="D1446" s="169"/>
    </row>
    <row r="1447" spans="4:4" x14ac:dyDescent="0.2">
      <c r="D1447" s="169"/>
    </row>
    <row r="1448" spans="4:4" x14ac:dyDescent="0.2">
      <c r="D1448" s="169"/>
    </row>
    <row r="1449" spans="4:4" x14ac:dyDescent="0.2">
      <c r="D1449" s="169"/>
    </row>
    <row r="1450" spans="4:4" x14ac:dyDescent="0.2">
      <c r="D1450" s="169"/>
    </row>
    <row r="1451" spans="4:4" x14ac:dyDescent="0.2">
      <c r="D1451" s="169"/>
    </row>
    <row r="1452" spans="4:4" x14ac:dyDescent="0.2">
      <c r="D1452" s="169"/>
    </row>
    <row r="1453" spans="4:4" x14ac:dyDescent="0.2">
      <c r="D1453" s="169"/>
    </row>
    <row r="1454" spans="4:4" x14ac:dyDescent="0.2">
      <c r="D1454" s="169"/>
    </row>
    <row r="1455" spans="4:4" x14ac:dyDescent="0.2">
      <c r="D1455" s="169"/>
    </row>
    <row r="1456" spans="4:4" x14ac:dyDescent="0.2">
      <c r="D1456" s="169"/>
    </row>
    <row r="1457" spans="4:4" x14ac:dyDescent="0.2">
      <c r="D1457" s="169"/>
    </row>
    <row r="1458" spans="4:4" x14ac:dyDescent="0.2">
      <c r="D1458" s="169"/>
    </row>
    <row r="1459" spans="4:4" x14ac:dyDescent="0.2">
      <c r="D1459" s="169"/>
    </row>
    <row r="1460" spans="4:4" x14ac:dyDescent="0.2">
      <c r="D1460" s="169"/>
    </row>
    <row r="1461" spans="4:4" x14ac:dyDescent="0.2">
      <c r="D1461" s="169"/>
    </row>
    <row r="1462" spans="4:4" x14ac:dyDescent="0.2">
      <c r="D1462" s="169"/>
    </row>
    <row r="1463" spans="4:4" x14ac:dyDescent="0.2">
      <c r="D1463" s="169"/>
    </row>
    <row r="1464" spans="4:4" x14ac:dyDescent="0.2">
      <c r="D1464" s="169"/>
    </row>
    <row r="1465" spans="4:4" x14ac:dyDescent="0.2">
      <c r="D1465" s="169"/>
    </row>
    <row r="1466" spans="4:4" x14ac:dyDescent="0.2">
      <c r="D1466" s="169"/>
    </row>
    <row r="1467" spans="4:4" x14ac:dyDescent="0.2">
      <c r="D1467" s="169"/>
    </row>
    <row r="1468" spans="4:4" x14ac:dyDescent="0.2">
      <c r="D1468" s="169"/>
    </row>
    <row r="1469" spans="4:4" x14ac:dyDescent="0.2">
      <c r="D1469" s="169"/>
    </row>
    <row r="1470" spans="4:4" x14ac:dyDescent="0.2">
      <c r="D1470" s="169"/>
    </row>
    <row r="1471" spans="4:4" x14ac:dyDescent="0.2">
      <c r="D1471" s="169"/>
    </row>
    <row r="1472" spans="4:4" x14ac:dyDescent="0.2">
      <c r="D1472" s="169"/>
    </row>
    <row r="1473" spans="4:4" x14ac:dyDescent="0.2">
      <c r="D1473" s="169"/>
    </row>
    <row r="1474" spans="4:4" x14ac:dyDescent="0.2">
      <c r="D1474" s="169"/>
    </row>
    <row r="1475" spans="4:4" x14ac:dyDescent="0.2">
      <c r="D1475" s="169"/>
    </row>
    <row r="1476" spans="4:4" x14ac:dyDescent="0.2">
      <c r="D1476" s="169"/>
    </row>
    <row r="1477" spans="4:4" x14ac:dyDescent="0.2">
      <c r="D1477" s="169"/>
    </row>
    <row r="1478" spans="4:4" x14ac:dyDescent="0.2">
      <c r="D1478" s="169"/>
    </row>
    <row r="1479" spans="4:4" x14ac:dyDescent="0.2">
      <c r="D1479" s="169"/>
    </row>
    <row r="1480" spans="4:4" x14ac:dyDescent="0.2">
      <c r="D1480" s="169"/>
    </row>
    <row r="1481" spans="4:4" x14ac:dyDescent="0.2">
      <c r="D1481" s="169"/>
    </row>
    <row r="1482" spans="4:4" x14ac:dyDescent="0.2">
      <c r="D1482" s="169"/>
    </row>
    <row r="1483" spans="4:4" x14ac:dyDescent="0.2">
      <c r="D1483" s="169"/>
    </row>
    <row r="1484" spans="4:4" x14ac:dyDescent="0.2">
      <c r="D1484" s="169"/>
    </row>
    <row r="1485" spans="4:4" x14ac:dyDescent="0.2">
      <c r="D1485" s="169"/>
    </row>
    <row r="1486" spans="4:4" x14ac:dyDescent="0.2">
      <c r="D1486" s="169"/>
    </row>
    <row r="1487" spans="4:4" x14ac:dyDescent="0.2">
      <c r="D1487" s="169"/>
    </row>
    <row r="1488" spans="4:4" x14ac:dyDescent="0.2">
      <c r="D1488" s="169"/>
    </row>
    <row r="1489" spans="4:4" x14ac:dyDescent="0.2">
      <c r="D1489" s="169"/>
    </row>
    <row r="1490" spans="4:4" x14ac:dyDescent="0.2">
      <c r="D1490" s="169"/>
    </row>
    <row r="1491" spans="4:4" x14ac:dyDescent="0.2">
      <c r="D1491" s="169"/>
    </row>
    <row r="1492" spans="4:4" x14ac:dyDescent="0.2">
      <c r="D1492" s="169"/>
    </row>
    <row r="1493" spans="4:4" x14ac:dyDescent="0.2">
      <c r="D1493" s="169"/>
    </row>
    <row r="1494" spans="4:4" x14ac:dyDescent="0.2">
      <c r="D1494" s="169"/>
    </row>
    <row r="1495" spans="4:4" x14ac:dyDescent="0.2">
      <c r="D1495" s="169"/>
    </row>
    <row r="1496" spans="4:4" x14ac:dyDescent="0.2">
      <c r="D1496" s="169"/>
    </row>
    <row r="1497" spans="4:4" x14ac:dyDescent="0.2">
      <c r="D1497" s="169"/>
    </row>
    <row r="1498" spans="4:4" x14ac:dyDescent="0.2">
      <c r="D1498" s="169"/>
    </row>
    <row r="1499" spans="4:4" x14ac:dyDescent="0.2">
      <c r="D1499" s="169"/>
    </row>
    <row r="1500" spans="4:4" x14ac:dyDescent="0.2">
      <c r="D1500" s="169"/>
    </row>
    <row r="1501" spans="4:4" x14ac:dyDescent="0.2">
      <c r="D1501" s="169"/>
    </row>
    <row r="1502" spans="4:4" x14ac:dyDescent="0.2">
      <c r="D1502" s="169"/>
    </row>
    <row r="1503" spans="4:4" x14ac:dyDescent="0.2">
      <c r="D1503" s="169"/>
    </row>
    <row r="1504" spans="4:4" x14ac:dyDescent="0.2">
      <c r="D1504" s="169"/>
    </row>
    <row r="1505" spans="4:4" x14ac:dyDescent="0.2">
      <c r="D1505" s="169"/>
    </row>
    <row r="1506" spans="4:4" x14ac:dyDescent="0.2">
      <c r="D1506" s="169"/>
    </row>
    <row r="1507" spans="4:4" x14ac:dyDescent="0.2">
      <c r="D1507" s="169"/>
    </row>
    <row r="1508" spans="4:4" x14ac:dyDescent="0.2">
      <c r="D1508" s="169"/>
    </row>
    <row r="1509" spans="4:4" x14ac:dyDescent="0.2">
      <c r="D1509" s="169"/>
    </row>
    <row r="1510" spans="4:4" x14ac:dyDescent="0.2">
      <c r="D1510" s="169"/>
    </row>
    <row r="1511" spans="4:4" x14ac:dyDescent="0.2">
      <c r="D1511" s="169"/>
    </row>
    <row r="1512" spans="4:4" x14ac:dyDescent="0.2">
      <c r="D1512" s="169"/>
    </row>
    <row r="1513" spans="4:4" x14ac:dyDescent="0.2">
      <c r="D1513" s="169"/>
    </row>
    <row r="1514" spans="4:4" x14ac:dyDescent="0.2">
      <c r="D1514" s="169"/>
    </row>
    <row r="1515" spans="4:4" x14ac:dyDescent="0.2">
      <c r="D1515" s="169"/>
    </row>
    <row r="1516" spans="4:4" x14ac:dyDescent="0.2">
      <c r="D1516" s="169"/>
    </row>
    <row r="1517" spans="4:4" x14ac:dyDescent="0.2">
      <c r="D1517" s="169"/>
    </row>
    <row r="1518" spans="4:4" x14ac:dyDescent="0.2">
      <c r="D1518" s="169"/>
    </row>
    <row r="1519" spans="4:4" x14ac:dyDescent="0.2">
      <c r="D1519" s="169"/>
    </row>
    <row r="1520" spans="4:4" x14ac:dyDescent="0.2">
      <c r="D1520" s="169"/>
    </row>
    <row r="1521" spans="4:4" x14ac:dyDescent="0.2">
      <c r="D1521" s="169"/>
    </row>
    <row r="1522" spans="4:4" x14ac:dyDescent="0.2">
      <c r="D1522" s="169"/>
    </row>
    <row r="1523" spans="4:4" x14ac:dyDescent="0.2">
      <c r="D1523" s="169"/>
    </row>
    <row r="1524" spans="4:4" x14ac:dyDescent="0.2">
      <c r="D1524" s="169"/>
    </row>
    <row r="1525" spans="4:4" x14ac:dyDescent="0.2">
      <c r="D1525" s="169"/>
    </row>
    <row r="1526" spans="4:4" x14ac:dyDescent="0.2">
      <c r="D1526" s="169"/>
    </row>
    <row r="1527" spans="4:4" x14ac:dyDescent="0.2">
      <c r="D1527" s="169"/>
    </row>
    <row r="1528" spans="4:4" x14ac:dyDescent="0.2">
      <c r="D1528" s="169"/>
    </row>
    <row r="1529" spans="4:4" x14ac:dyDescent="0.2">
      <c r="D1529" s="169"/>
    </row>
    <row r="1530" spans="4:4" x14ac:dyDescent="0.2">
      <c r="D1530" s="169"/>
    </row>
    <row r="1531" spans="4:4" x14ac:dyDescent="0.2">
      <c r="D1531" s="169"/>
    </row>
    <row r="1532" spans="4:4" x14ac:dyDescent="0.2">
      <c r="D1532" s="169"/>
    </row>
    <row r="1533" spans="4:4" x14ac:dyDescent="0.2">
      <c r="D1533" s="169"/>
    </row>
    <row r="1534" spans="4:4" x14ac:dyDescent="0.2">
      <c r="D1534" s="169"/>
    </row>
    <row r="1535" spans="4:4" x14ac:dyDescent="0.2">
      <c r="D1535" s="169"/>
    </row>
    <row r="1536" spans="4:4" x14ac:dyDescent="0.2">
      <c r="D1536" s="169"/>
    </row>
    <row r="1537" spans="4:4" x14ac:dyDescent="0.2">
      <c r="D1537" s="169"/>
    </row>
    <row r="1538" spans="4:4" x14ac:dyDescent="0.2">
      <c r="D1538" s="169"/>
    </row>
    <row r="1539" spans="4:4" x14ac:dyDescent="0.2">
      <c r="D1539" s="169"/>
    </row>
    <row r="1540" spans="4:4" x14ac:dyDescent="0.2">
      <c r="D1540" s="169"/>
    </row>
    <row r="1541" spans="4:4" x14ac:dyDescent="0.2">
      <c r="D1541" s="169"/>
    </row>
    <row r="1542" spans="4:4" x14ac:dyDescent="0.2">
      <c r="D1542" s="169"/>
    </row>
    <row r="1543" spans="4:4" x14ac:dyDescent="0.2">
      <c r="D1543" s="169"/>
    </row>
    <row r="1544" spans="4:4" x14ac:dyDescent="0.2">
      <c r="D1544" s="169"/>
    </row>
    <row r="1545" spans="4:4" x14ac:dyDescent="0.2">
      <c r="D1545" s="169"/>
    </row>
    <row r="1546" spans="4:4" x14ac:dyDescent="0.2">
      <c r="D1546" s="169"/>
    </row>
    <row r="1547" spans="4:4" x14ac:dyDescent="0.2">
      <c r="D1547" s="169"/>
    </row>
    <row r="1548" spans="4:4" x14ac:dyDescent="0.2">
      <c r="D1548" s="169"/>
    </row>
    <row r="1549" spans="4:4" x14ac:dyDescent="0.2">
      <c r="D1549" s="169"/>
    </row>
    <row r="1550" spans="4:4" x14ac:dyDescent="0.2">
      <c r="D1550" s="169"/>
    </row>
    <row r="1551" spans="4:4" x14ac:dyDescent="0.2">
      <c r="D1551" s="169"/>
    </row>
    <row r="1552" spans="4:4" x14ac:dyDescent="0.2">
      <c r="D1552" s="169"/>
    </row>
    <row r="1553" spans="4:4" x14ac:dyDescent="0.2">
      <c r="D1553" s="169"/>
    </row>
    <row r="1554" spans="4:4" x14ac:dyDescent="0.2">
      <c r="D1554" s="169"/>
    </row>
    <row r="1555" spans="4:4" x14ac:dyDescent="0.2">
      <c r="D1555" s="169"/>
    </row>
    <row r="1556" spans="4:4" x14ac:dyDescent="0.2">
      <c r="D1556" s="169"/>
    </row>
    <row r="1557" spans="4:4" x14ac:dyDescent="0.2">
      <c r="D1557" s="169"/>
    </row>
    <row r="1558" spans="4:4" x14ac:dyDescent="0.2">
      <c r="D1558" s="169"/>
    </row>
    <row r="1559" spans="4:4" x14ac:dyDescent="0.2">
      <c r="D1559" s="169"/>
    </row>
    <row r="1560" spans="4:4" x14ac:dyDescent="0.2">
      <c r="D1560" s="169"/>
    </row>
    <row r="1561" spans="4:4" x14ac:dyDescent="0.2">
      <c r="D1561" s="169"/>
    </row>
    <row r="1562" spans="4:4" x14ac:dyDescent="0.2">
      <c r="D1562" s="169"/>
    </row>
    <row r="1563" spans="4:4" x14ac:dyDescent="0.2">
      <c r="D1563" s="169"/>
    </row>
    <row r="1564" spans="4:4" x14ac:dyDescent="0.2">
      <c r="D1564" s="169"/>
    </row>
    <row r="1565" spans="4:4" x14ac:dyDescent="0.2">
      <c r="D1565" s="169"/>
    </row>
    <row r="1566" spans="4:4" x14ac:dyDescent="0.2">
      <c r="D1566" s="169"/>
    </row>
    <row r="1567" spans="4:4" x14ac:dyDescent="0.2">
      <c r="D1567" s="169"/>
    </row>
    <row r="1568" spans="4:4" x14ac:dyDescent="0.2">
      <c r="D1568" s="169"/>
    </row>
    <row r="1569" spans="4:4" x14ac:dyDescent="0.2">
      <c r="D1569" s="169"/>
    </row>
    <row r="1570" spans="4:4" x14ac:dyDescent="0.2">
      <c r="D1570" s="169"/>
    </row>
    <row r="1571" spans="4:4" x14ac:dyDescent="0.2">
      <c r="D1571" s="169"/>
    </row>
    <row r="1572" spans="4:4" x14ac:dyDescent="0.2">
      <c r="D1572" s="169"/>
    </row>
    <row r="1573" spans="4:4" x14ac:dyDescent="0.2">
      <c r="D1573" s="169"/>
    </row>
    <row r="1574" spans="4:4" x14ac:dyDescent="0.2">
      <c r="D1574" s="169"/>
    </row>
    <row r="1575" spans="4:4" x14ac:dyDescent="0.2">
      <c r="D1575" s="169"/>
    </row>
    <row r="1576" spans="4:4" x14ac:dyDescent="0.2">
      <c r="D1576" s="169"/>
    </row>
    <row r="1577" spans="4:4" x14ac:dyDescent="0.2">
      <c r="D1577" s="169"/>
    </row>
    <row r="1578" spans="4:4" x14ac:dyDescent="0.2">
      <c r="D1578" s="169"/>
    </row>
    <row r="1579" spans="4:4" x14ac:dyDescent="0.2">
      <c r="D1579" s="169"/>
    </row>
    <row r="1580" spans="4:4" x14ac:dyDescent="0.2">
      <c r="D1580" s="169"/>
    </row>
    <row r="1581" spans="4:4" x14ac:dyDescent="0.2">
      <c r="D1581" s="169"/>
    </row>
    <row r="1582" spans="4:4" x14ac:dyDescent="0.2">
      <c r="D1582" s="169"/>
    </row>
    <row r="1583" spans="4:4" x14ac:dyDescent="0.2">
      <c r="D1583" s="169"/>
    </row>
    <row r="1584" spans="4:4" x14ac:dyDescent="0.2">
      <c r="D1584" s="169"/>
    </row>
    <row r="1585" spans="4:4" x14ac:dyDescent="0.2">
      <c r="D1585" s="169"/>
    </row>
    <row r="1586" spans="4:4" x14ac:dyDescent="0.2">
      <c r="D1586" s="169"/>
    </row>
    <row r="1587" spans="4:4" x14ac:dyDescent="0.2">
      <c r="D1587" s="169"/>
    </row>
    <row r="1588" spans="4:4" x14ac:dyDescent="0.2">
      <c r="D1588" s="169"/>
    </row>
    <row r="1589" spans="4:4" x14ac:dyDescent="0.2">
      <c r="D1589" s="169"/>
    </row>
    <row r="1590" spans="4:4" x14ac:dyDescent="0.2">
      <c r="D1590" s="169"/>
    </row>
    <row r="1591" spans="4:4" x14ac:dyDescent="0.2">
      <c r="D1591" s="169"/>
    </row>
    <row r="1592" spans="4:4" x14ac:dyDescent="0.2">
      <c r="D1592" s="169"/>
    </row>
    <row r="1593" spans="4:4" x14ac:dyDescent="0.2">
      <c r="D1593" s="169"/>
    </row>
    <row r="1594" spans="4:4" x14ac:dyDescent="0.2">
      <c r="D1594" s="169"/>
    </row>
    <row r="1595" spans="4:4" x14ac:dyDescent="0.2">
      <c r="D1595" s="169"/>
    </row>
    <row r="1596" spans="4:4" x14ac:dyDescent="0.2">
      <c r="D1596" s="169"/>
    </row>
    <row r="1597" spans="4:4" x14ac:dyDescent="0.2">
      <c r="D1597" s="169"/>
    </row>
    <row r="1598" spans="4:4" x14ac:dyDescent="0.2">
      <c r="D1598" s="169"/>
    </row>
    <row r="1599" spans="4:4" x14ac:dyDescent="0.2">
      <c r="D1599" s="169"/>
    </row>
    <row r="1600" spans="4:4" x14ac:dyDescent="0.2">
      <c r="D1600" s="169"/>
    </row>
    <row r="1601" spans="4:4" x14ac:dyDescent="0.2">
      <c r="D1601" s="169"/>
    </row>
    <row r="1602" spans="4:4" x14ac:dyDescent="0.2">
      <c r="D1602" s="169"/>
    </row>
    <row r="1603" spans="4:4" x14ac:dyDescent="0.2">
      <c r="D1603" s="169"/>
    </row>
    <row r="1604" spans="4:4" x14ac:dyDescent="0.2">
      <c r="D1604" s="169"/>
    </row>
    <row r="1605" spans="4:4" x14ac:dyDescent="0.2">
      <c r="D1605" s="169"/>
    </row>
    <row r="1606" spans="4:4" x14ac:dyDescent="0.2">
      <c r="D1606" s="169"/>
    </row>
    <row r="1607" spans="4:4" x14ac:dyDescent="0.2">
      <c r="D1607" s="169"/>
    </row>
    <row r="1608" spans="4:4" x14ac:dyDescent="0.2">
      <c r="D1608" s="169"/>
    </row>
    <row r="1609" spans="4:4" x14ac:dyDescent="0.2">
      <c r="D1609" s="169"/>
    </row>
    <row r="1610" spans="4:4" x14ac:dyDescent="0.2">
      <c r="D1610" s="169"/>
    </row>
    <row r="1611" spans="4:4" x14ac:dyDescent="0.2">
      <c r="D1611" s="169"/>
    </row>
    <row r="1612" spans="4:4" x14ac:dyDescent="0.2">
      <c r="D1612" s="169"/>
    </row>
    <row r="1613" spans="4:4" x14ac:dyDescent="0.2">
      <c r="D1613" s="169"/>
    </row>
    <row r="1614" spans="4:4" x14ac:dyDescent="0.2">
      <c r="D1614" s="169"/>
    </row>
    <row r="1615" spans="4:4" x14ac:dyDescent="0.2">
      <c r="D1615" s="169"/>
    </row>
    <row r="1616" spans="4:4" x14ac:dyDescent="0.2">
      <c r="D1616" s="169"/>
    </row>
    <row r="1617" spans="4:4" x14ac:dyDescent="0.2">
      <c r="D1617" s="169"/>
    </row>
    <row r="1618" spans="4:4" x14ac:dyDescent="0.2">
      <c r="D1618" s="169"/>
    </row>
    <row r="1619" spans="4:4" x14ac:dyDescent="0.2">
      <c r="D1619" s="169"/>
    </row>
    <row r="1620" spans="4:4" x14ac:dyDescent="0.2">
      <c r="D1620" s="169"/>
    </row>
    <row r="1621" spans="4:4" x14ac:dyDescent="0.2">
      <c r="D1621" s="169"/>
    </row>
    <row r="1622" spans="4:4" x14ac:dyDescent="0.2">
      <c r="D1622" s="169"/>
    </row>
    <row r="1623" spans="4:4" x14ac:dyDescent="0.2">
      <c r="D1623" s="169"/>
    </row>
    <row r="1624" spans="4:4" x14ac:dyDescent="0.2">
      <c r="D1624" s="169"/>
    </row>
    <row r="1625" spans="4:4" x14ac:dyDescent="0.2">
      <c r="D1625" s="169"/>
    </row>
    <row r="1626" spans="4:4" x14ac:dyDescent="0.2">
      <c r="D1626" s="169"/>
    </row>
    <row r="1627" spans="4:4" x14ac:dyDescent="0.2">
      <c r="D1627" s="169"/>
    </row>
    <row r="1628" spans="4:4" x14ac:dyDescent="0.2">
      <c r="D1628" s="169"/>
    </row>
    <row r="1629" spans="4:4" x14ac:dyDescent="0.2">
      <c r="D1629" s="169"/>
    </row>
    <row r="1630" spans="4:4" x14ac:dyDescent="0.2">
      <c r="D1630" s="169"/>
    </row>
    <row r="1631" spans="4:4" x14ac:dyDescent="0.2">
      <c r="D1631" s="169"/>
    </row>
    <row r="1632" spans="4:4" x14ac:dyDescent="0.2">
      <c r="D1632" s="169"/>
    </row>
    <row r="1633" spans="4:4" x14ac:dyDescent="0.2">
      <c r="D1633" s="169"/>
    </row>
    <row r="1634" spans="4:4" x14ac:dyDescent="0.2">
      <c r="D1634" s="169"/>
    </row>
    <row r="1635" spans="4:4" x14ac:dyDescent="0.2">
      <c r="D1635" s="169"/>
    </row>
    <row r="1636" spans="4:4" x14ac:dyDescent="0.2">
      <c r="D1636" s="169"/>
    </row>
    <row r="1637" spans="4:4" x14ac:dyDescent="0.2">
      <c r="D1637" s="169"/>
    </row>
    <row r="1638" spans="4:4" x14ac:dyDescent="0.2">
      <c r="D1638" s="169"/>
    </row>
    <row r="1639" spans="4:4" x14ac:dyDescent="0.2">
      <c r="D1639" s="169"/>
    </row>
    <row r="1640" spans="4:4" x14ac:dyDescent="0.2">
      <c r="D1640" s="169"/>
    </row>
    <row r="1641" spans="4:4" x14ac:dyDescent="0.2">
      <c r="D1641" s="169"/>
    </row>
    <row r="1642" spans="4:4" x14ac:dyDescent="0.2">
      <c r="D1642" s="169"/>
    </row>
    <row r="1643" spans="4:4" x14ac:dyDescent="0.2">
      <c r="D1643" s="169"/>
    </row>
    <row r="1644" spans="4:4" x14ac:dyDescent="0.2">
      <c r="D1644" s="169"/>
    </row>
    <row r="1645" spans="4:4" x14ac:dyDescent="0.2">
      <c r="D1645" s="169"/>
    </row>
    <row r="1646" spans="4:4" x14ac:dyDescent="0.2">
      <c r="D1646" s="169"/>
    </row>
    <row r="1647" spans="4:4" x14ac:dyDescent="0.2">
      <c r="D1647" s="169"/>
    </row>
    <row r="1648" spans="4:4" x14ac:dyDescent="0.2">
      <c r="D1648" s="169"/>
    </row>
    <row r="1649" spans="4:4" x14ac:dyDescent="0.2">
      <c r="D1649" s="169"/>
    </row>
    <row r="1650" spans="4:4" x14ac:dyDescent="0.2">
      <c r="D1650" s="169"/>
    </row>
    <row r="1651" spans="4:4" x14ac:dyDescent="0.2">
      <c r="D1651" s="169"/>
    </row>
    <row r="1652" spans="4:4" x14ac:dyDescent="0.2">
      <c r="D1652" s="169"/>
    </row>
    <row r="1653" spans="4:4" x14ac:dyDescent="0.2">
      <c r="D1653" s="169"/>
    </row>
    <row r="1654" spans="4:4" x14ac:dyDescent="0.2">
      <c r="D1654" s="169"/>
    </row>
    <row r="1655" spans="4:4" x14ac:dyDescent="0.2">
      <c r="D1655" s="169"/>
    </row>
    <row r="1656" spans="4:4" x14ac:dyDescent="0.2">
      <c r="D1656" s="169"/>
    </row>
    <row r="1657" spans="4:4" x14ac:dyDescent="0.2">
      <c r="D1657" s="169"/>
    </row>
    <row r="1658" spans="4:4" x14ac:dyDescent="0.2">
      <c r="D1658" s="169"/>
    </row>
    <row r="1659" spans="4:4" x14ac:dyDescent="0.2">
      <c r="D1659" s="169"/>
    </row>
    <row r="1660" spans="4:4" x14ac:dyDescent="0.2">
      <c r="D1660" s="169"/>
    </row>
    <row r="1661" spans="4:4" x14ac:dyDescent="0.2">
      <c r="D1661" s="169"/>
    </row>
    <row r="1662" spans="4:4" x14ac:dyDescent="0.2">
      <c r="D1662" s="169"/>
    </row>
    <row r="1663" spans="4:4" x14ac:dyDescent="0.2">
      <c r="D1663" s="169"/>
    </row>
    <row r="1664" spans="4:4" x14ac:dyDescent="0.2">
      <c r="D1664" s="169"/>
    </row>
    <row r="1665" spans="4:4" x14ac:dyDescent="0.2">
      <c r="D1665" s="169"/>
    </row>
    <row r="1666" spans="4:4" x14ac:dyDescent="0.2">
      <c r="D1666" s="169"/>
    </row>
    <row r="1667" spans="4:4" x14ac:dyDescent="0.2">
      <c r="D1667" s="169"/>
    </row>
    <row r="1668" spans="4:4" x14ac:dyDescent="0.2">
      <c r="D1668" s="169"/>
    </row>
    <row r="1669" spans="4:4" x14ac:dyDescent="0.2">
      <c r="D1669" s="169"/>
    </row>
    <row r="1670" spans="4:4" x14ac:dyDescent="0.2">
      <c r="D1670" s="169"/>
    </row>
    <row r="1671" spans="4:4" x14ac:dyDescent="0.2">
      <c r="D1671" s="169"/>
    </row>
    <row r="1672" spans="4:4" x14ac:dyDescent="0.2">
      <c r="D1672" s="169"/>
    </row>
    <row r="1673" spans="4:4" x14ac:dyDescent="0.2">
      <c r="D1673" s="169"/>
    </row>
    <row r="1674" spans="4:4" x14ac:dyDescent="0.2">
      <c r="D1674" s="169"/>
    </row>
    <row r="1675" spans="4:4" x14ac:dyDescent="0.2">
      <c r="D1675" s="169"/>
    </row>
    <row r="1676" spans="4:4" x14ac:dyDescent="0.2">
      <c r="D1676" s="169"/>
    </row>
    <row r="1677" spans="4:4" x14ac:dyDescent="0.2">
      <c r="D1677" s="169"/>
    </row>
    <row r="1678" spans="4:4" x14ac:dyDescent="0.2">
      <c r="D1678" s="169"/>
    </row>
    <row r="1679" spans="4:4" x14ac:dyDescent="0.2">
      <c r="D1679" s="169"/>
    </row>
    <row r="1680" spans="4:4" x14ac:dyDescent="0.2">
      <c r="D1680" s="169"/>
    </row>
    <row r="1681" spans="4:4" x14ac:dyDescent="0.2">
      <c r="D1681" s="169"/>
    </row>
    <row r="1682" spans="4:4" x14ac:dyDescent="0.2">
      <c r="D1682" s="169"/>
    </row>
    <row r="1683" spans="4:4" x14ac:dyDescent="0.2">
      <c r="D1683" s="169"/>
    </row>
    <row r="1684" spans="4:4" x14ac:dyDescent="0.2">
      <c r="D1684" s="169"/>
    </row>
    <row r="1685" spans="4:4" x14ac:dyDescent="0.2">
      <c r="D1685" s="169"/>
    </row>
    <row r="1686" spans="4:4" x14ac:dyDescent="0.2">
      <c r="D1686" s="169"/>
    </row>
    <row r="1687" spans="4:4" x14ac:dyDescent="0.2">
      <c r="D1687" s="169"/>
    </row>
    <row r="1688" spans="4:4" x14ac:dyDescent="0.2">
      <c r="D1688" s="169"/>
    </row>
    <row r="1689" spans="4:4" x14ac:dyDescent="0.2">
      <c r="D1689" s="169"/>
    </row>
    <row r="1690" spans="4:4" x14ac:dyDescent="0.2">
      <c r="D1690" s="169"/>
    </row>
    <row r="1691" spans="4:4" x14ac:dyDescent="0.2">
      <c r="D1691" s="169"/>
    </row>
    <row r="1692" spans="4:4" x14ac:dyDescent="0.2">
      <c r="D1692" s="169"/>
    </row>
    <row r="1693" spans="4:4" x14ac:dyDescent="0.2">
      <c r="D1693" s="169"/>
    </row>
    <row r="1694" spans="4:4" x14ac:dyDescent="0.2">
      <c r="D1694" s="169"/>
    </row>
    <row r="1695" spans="4:4" x14ac:dyDescent="0.2">
      <c r="D1695" s="169"/>
    </row>
    <row r="1696" spans="4:4" x14ac:dyDescent="0.2">
      <c r="D1696" s="169"/>
    </row>
    <row r="1697" spans="4:4" x14ac:dyDescent="0.2">
      <c r="D1697" s="169"/>
    </row>
    <row r="1698" spans="4:4" x14ac:dyDescent="0.2">
      <c r="D1698" s="169"/>
    </row>
    <row r="1699" spans="4:4" x14ac:dyDescent="0.2">
      <c r="D1699" s="169"/>
    </row>
    <row r="1700" spans="4:4" x14ac:dyDescent="0.2">
      <c r="D1700" s="169"/>
    </row>
    <row r="1701" spans="4:4" x14ac:dyDescent="0.2">
      <c r="D1701" s="169"/>
    </row>
    <row r="1702" spans="4:4" x14ac:dyDescent="0.2">
      <c r="D1702" s="169"/>
    </row>
    <row r="1703" spans="4:4" x14ac:dyDescent="0.2">
      <c r="D1703" s="169"/>
    </row>
    <row r="1704" spans="4:4" x14ac:dyDescent="0.2">
      <c r="D1704" s="169"/>
    </row>
    <row r="1705" spans="4:4" x14ac:dyDescent="0.2">
      <c r="D1705" s="169"/>
    </row>
    <row r="1706" spans="4:4" x14ac:dyDescent="0.2">
      <c r="D1706" s="169"/>
    </row>
    <row r="1707" spans="4:4" x14ac:dyDescent="0.2">
      <c r="D1707" s="169"/>
    </row>
    <row r="1708" spans="4:4" x14ac:dyDescent="0.2">
      <c r="D1708" s="169"/>
    </row>
    <row r="1709" spans="4:4" x14ac:dyDescent="0.2">
      <c r="D1709" s="169"/>
    </row>
    <row r="1710" spans="4:4" x14ac:dyDescent="0.2">
      <c r="D1710" s="169"/>
    </row>
    <row r="1711" spans="4:4" x14ac:dyDescent="0.2">
      <c r="D1711" s="169"/>
    </row>
    <row r="1712" spans="4:4" x14ac:dyDescent="0.2">
      <c r="D1712" s="169"/>
    </row>
    <row r="1713" spans="4:4" x14ac:dyDescent="0.2">
      <c r="D1713" s="169"/>
    </row>
    <row r="1714" spans="4:4" x14ac:dyDescent="0.2">
      <c r="D1714" s="169"/>
    </row>
    <row r="1715" spans="4:4" x14ac:dyDescent="0.2">
      <c r="D1715" s="169"/>
    </row>
    <row r="1716" spans="4:4" x14ac:dyDescent="0.2">
      <c r="D1716" s="169"/>
    </row>
    <row r="1717" spans="4:4" x14ac:dyDescent="0.2">
      <c r="D1717" s="169"/>
    </row>
    <row r="1718" spans="4:4" x14ac:dyDescent="0.2">
      <c r="D1718" s="169"/>
    </row>
    <row r="1719" spans="4:4" x14ac:dyDescent="0.2">
      <c r="D1719" s="169"/>
    </row>
    <row r="1720" spans="4:4" x14ac:dyDescent="0.2">
      <c r="D1720" s="169"/>
    </row>
    <row r="1721" spans="4:4" x14ac:dyDescent="0.2">
      <c r="D1721" s="169"/>
    </row>
    <row r="1722" spans="4:4" x14ac:dyDescent="0.2">
      <c r="D1722" s="169"/>
    </row>
    <row r="1723" spans="4:4" x14ac:dyDescent="0.2">
      <c r="D1723" s="169"/>
    </row>
    <row r="1724" spans="4:4" x14ac:dyDescent="0.2">
      <c r="D1724" s="169"/>
    </row>
    <row r="1725" spans="4:4" x14ac:dyDescent="0.2">
      <c r="D1725" s="169"/>
    </row>
    <row r="1726" spans="4:4" x14ac:dyDescent="0.2">
      <c r="D1726" s="169"/>
    </row>
    <row r="1727" spans="4:4" x14ac:dyDescent="0.2">
      <c r="D1727" s="169"/>
    </row>
    <row r="1728" spans="4:4" x14ac:dyDescent="0.2">
      <c r="D1728" s="169"/>
    </row>
    <row r="1729" spans="4:4" x14ac:dyDescent="0.2">
      <c r="D1729" s="169"/>
    </row>
    <row r="1730" spans="4:4" x14ac:dyDescent="0.2">
      <c r="D1730" s="169"/>
    </row>
    <row r="1731" spans="4:4" x14ac:dyDescent="0.2">
      <c r="D1731" s="169"/>
    </row>
    <row r="1732" spans="4:4" x14ac:dyDescent="0.2">
      <c r="D1732" s="169"/>
    </row>
    <row r="1733" spans="4:4" x14ac:dyDescent="0.2">
      <c r="D1733" s="169"/>
    </row>
    <row r="1734" spans="4:4" x14ac:dyDescent="0.2">
      <c r="D1734" s="169"/>
    </row>
    <row r="1735" spans="4:4" x14ac:dyDescent="0.2">
      <c r="D1735" s="169"/>
    </row>
    <row r="1736" spans="4:4" x14ac:dyDescent="0.2">
      <c r="D1736" s="169"/>
    </row>
    <row r="1737" spans="4:4" x14ac:dyDescent="0.2">
      <c r="D1737" s="169"/>
    </row>
    <row r="1738" spans="4:4" x14ac:dyDescent="0.2">
      <c r="D1738" s="169"/>
    </row>
    <row r="1739" spans="4:4" x14ac:dyDescent="0.2">
      <c r="D1739" s="169"/>
    </row>
    <row r="1740" spans="4:4" x14ac:dyDescent="0.2">
      <c r="D1740" s="169"/>
    </row>
    <row r="1741" spans="4:4" x14ac:dyDescent="0.2">
      <c r="D1741" s="169"/>
    </row>
    <row r="1742" spans="4:4" x14ac:dyDescent="0.2">
      <c r="D1742" s="169"/>
    </row>
    <row r="1743" spans="4:4" x14ac:dyDescent="0.2">
      <c r="D1743" s="169"/>
    </row>
    <row r="1744" spans="4:4" x14ac:dyDescent="0.2">
      <c r="D1744" s="169"/>
    </row>
    <row r="1745" spans="4:4" x14ac:dyDescent="0.2">
      <c r="D1745" s="169"/>
    </row>
    <row r="1746" spans="4:4" x14ac:dyDescent="0.2">
      <c r="D1746" s="169"/>
    </row>
    <row r="1747" spans="4:4" x14ac:dyDescent="0.2">
      <c r="D1747" s="169"/>
    </row>
    <row r="1748" spans="4:4" x14ac:dyDescent="0.2">
      <c r="D1748" s="169"/>
    </row>
    <row r="1749" spans="4:4" x14ac:dyDescent="0.2">
      <c r="D1749" s="169"/>
    </row>
    <row r="1750" spans="4:4" x14ac:dyDescent="0.2">
      <c r="D1750" s="169"/>
    </row>
    <row r="1751" spans="4:4" x14ac:dyDescent="0.2">
      <c r="D1751" s="169"/>
    </row>
    <row r="1752" spans="4:4" x14ac:dyDescent="0.2">
      <c r="D1752" s="169"/>
    </row>
    <row r="1753" spans="4:4" x14ac:dyDescent="0.2">
      <c r="D1753" s="169"/>
    </row>
    <row r="1754" spans="4:4" x14ac:dyDescent="0.2">
      <c r="D1754" s="169"/>
    </row>
    <row r="1755" spans="4:4" x14ac:dyDescent="0.2">
      <c r="D1755" s="169"/>
    </row>
    <row r="1756" spans="4:4" x14ac:dyDescent="0.2">
      <c r="D1756" s="169"/>
    </row>
    <row r="1757" spans="4:4" x14ac:dyDescent="0.2">
      <c r="D1757" s="169"/>
    </row>
    <row r="1758" spans="4:4" x14ac:dyDescent="0.2">
      <c r="D1758" s="169"/>
    </row>
    <row r="1759" spans="4:4" x14ac:dyDescent="0.2">
      <c r="D1759" s="169"/>
    </row>
    <row r="1760" spans="4:4" x14ac:dyDescent="0.2">
      <c r="D1760" s="169"/>
    </row>
    <row r="1761" spans="4:4" x14ac:dyDescent="0.2">
      <c r="D1761" s="169"/>
    </row>
    <row r="1762" spans="4:4" x14ac:dyDescent="0.2">
      <c r="D1762" s="169"/>
    </row>
    <row r="1763" spans="4:4" x14ac:dyDescent="0.2">
      <c r="D1763" s="169"/>
    </row>
    <row r="1764" spans="4:4" x14ac:dyDescent="0.2">
      <c r="D1764" s="169"/>
    </row>
    <row r="1765" spans="4:4" x14ac:dyDescent="0.2">
      <c r="D1765" s="169"/>
    </row>
    <row r="1766" spans="4:4" x14ac:dyDescent="0.2">
      <c r="D1766" s="169"/>
    </row>
    <row r="1767" spans="4:4" x14ac:dyDescent="0.2">
      <c r="D1767" s="169"/>
    </row>
    <row r="1768" spans="4:4" x14ac:dyDescent="0.2">
      <c r="D1768" s="169"/>
    </row>
    <row r="1769" spans="4:4" x14ac:dyDescent="0.2">
      <c r="D1769" s="169"/>
    </row>
    <row r="1770" spans="4:4" x14ac:dyDescent="0.2">
      <c r="D1770" s="169"/>
    </row>
    <row r="1771" spans="4:4" x14ac:dyDescent="0.2">
      <c r="D1771" s="169"/>
    </row>
    <row r="1772" spans="4:4" x14ac:dyDescent="0.2">
      <c r="D1772" s="169"/>
    </row>
    <row r="1773" spans="4:4" x14ac:dyDescent="0.2">
      <c r="D1773" s="169"/>
    </row>
    <row r="1774" spans="4:4" x14ac:dyDescent="0.2">
      <c r="D1774" s="169"/>
    </row>
    <row r="1775" spans="4:4" x14ac:dyDescent="0.2">
      <c r="D1775" s="169"/>
    </row>
    <row r="1776" spans="4:4" x14ac:dyDescent="0.2">
      <c r="D1776" s="169"/>
    </row>
    <row r="1777" spans="4:4" x14ac:dyDescent="0.2">
      <c r="D1777" s="169"/>
    </row>
    <row r="1778" spans="4:4" x14ac:dyDescent="0.2">
      <c r="D1778" s="169"/>
    </row>
    <row r="1779" spans="4:4" x14ac:dyDescent="0.2">
      <c r="D1779" s="169"/>
    </row>
    <row r="1780" spans="4:4" x14ac:dyDescent="0.2">
      <c r="D1780" s="169"/>
    </row>
    <row r="1781" spans="4:4" x14ac:dyDescent="0.2">
      <c r="D1781" s="169"/>
    </row>
    <row r="1782" spans="4:4" x14ac:dyDescent="0.2">
      <c r="D1782" s="169"/>
    </row>
    <row r="1783" spans="4:4" x14ac:dyDescent="0.2">
      <c r="D1783" s="169"/>
    </row>
    <row r="1784" spans="4:4" x14ac:dyDescent="0.2">
      <c r="D1784" s="169"/>
    </row>
    <row r="1785" spans="4:4" x14ac:dyDescent="0.2">
      <c r="D1785" s="169"/>
    </row>
    <row r="1786" spans="4:4" x14ac:dyDescent="0.2">
      <c r="D1786" s="169"/>
    </row>
    <row r="1787" spans="4:4" x14ac:dyDescent="0.2">
      <c r="D1787" s="169"/>
    </row>
    <row r="1788" spans="4:4" x14ac:dyDescent="0.2">
      <c r="D1788" s="169"/>
    </row>
    <row r="1789" spans="4:4" x14ac:dyDescent="0.2">
      <c r="D1789" s="169"/>
    </row>
    <row r="1790" spans="4:4" x14ac:dyDescent="0.2">
      <c r="D1790" s="169"/>
    </row>
    <row r="1791" spans="4:4" x14ac:dyDescent="0.2">
      <c r="D1791" s="169"/>
    </row>
    <row r="1792" spans="4:4" x14ac:dyDescent="0.2">
      <c r="D1792" s="169"/>
    </row>
    <row r="1793" spans="4:4" x14ac:dyDescent="0.2">
      <c r="D1793" s="169"/>
    </row>
    <row r="1794" spans="4:4" x14ac:dyDescent="0.2">
      <c r="D1794" s="169"/>
    </row>
    <row r="1795" spans="4:4" x14ac:dyDescent="0.2">
      <c r="D1795" s="169"/>
    </row>
    <row r="1796" spans="4:4" x14ac:dyDescent="0.2">
      <c r="D1796" s="169"/>
    </row>
    <row r="1797" spans="4:4" x14ac:dyDescent="0.2">
      <c r="D1797" s="169"/>
    </row>
    <row r="1798" spans="4:4" x14ac:dyDescent="0.2">
      <c r="D1798" s="169"/>
    </row>
    <row r="1799" spans="4:4" x14ac:dyDescent="0.2">
      <c r="D1799" s="169"/>
    </row>
    <row r="1800" spans="4:4" x14ac:dyDescent="0.2">
      <c r="D1800" s="169"/>
    </row>
    <row r="1801" spans="4:4" x14ac:dyDescent="0.2">
      <c r="D1801" s="169"/>
    </row>
    <row r="1802" spans="4:4" x14ac:dyDescent="0.2">
      <c r="D1802" s="169"/>
    </row>
    <row r="1803" spans="4:4" x14ac:dyDescent="0.2">
      <c r="D1803" s="169"/>
    </row>
    <row r="1804" spans="4:4" x14ac:dyDescent="0.2">
      <c r="D1804" s="169"/>
    </row>
    <row r="1805" spans="4:4" x14ac:dyDescent="0.2">
      <c r="D1805" s="169"/>
    </row>
    <row r="1806" spans="4:4" x14ac:dyDescent="0.2">
      <c r="D1806" s="169"/>
    </row>
    <row r="1807" spans="4:4" x14ac:dyDescent="0.2">
      <c r="D1807" s="169"/>
    </row>
    <row r="1808" spans="4:4" x14ac:dyDescent="0.2">
      <c r="D1808" s="169"/>
    </row>
    <row r="1809" spans="4:4" x14ac:dyDescent="0.2">
      <c r="D1809" s="169"/>
    </row>
    <row r="1810" spans="4:4" x14ac:dyDescent="0.2">
      <c r="D1810" s="169"/>
    </row>
    <row r="1811" spans="4:4" x14ac:dyDescent="0.2">
      <c r="D1811" s="169"/>
    </row>
    <row r="1812" spans="4:4" x14ac:dyDescent="0.2">
      <c r="D1812" s="169"/>
    </row>
    <row r="1813" spans="4:4" x14ac:dyDescent="0.2">
      <c r="D1813" s="169"/>
    </row>
    <row r="1814" spans="4:4" x14ac:dyDescent="0.2">
      <c r="D1814" s="169"/>
    </row>
    <row r="1815" spans="4:4" x14ac:dyDescent="0.2">
      <c r="D1815" s="169"/>
    </row>
    <row r="1816" spans="4:4" x14ac:dyDescent="0.2">
      <c r="D1816" s="169"/>
    </row>
    <row r="1817" spans="4:4" x14ac:dyDescent="0.2">
      <c r="D1817" s="169"/>
    </row>
    <row r="1818" spans="4:4" x14ac:dyDescent="0.2">
      <c r="D1818" s="169"/>
    </row>
    <row r="1819" spans="4:4" x14ac:dyDescent="0.2">
      <c r="D1819" s="169"/>
    </row>
    <row r="1820" spans="4:4" x14ac:dyDescent="0.2">
      <c r="D1820" s="169"/>
    </row>
    <row r="1821" spans="4:4" x14ac:dyDescent="0.2">
      <c r="D1821" s="169"/>
    </row>
    <row r="1822" spans="4:4" x14ac:dyDescent="0.2">
      <c r="D1822" s="169"/>
    </row>
    <row r="1823" spans="4:4" x14ac:dyDescent="0.2">
      <c r="D1823" s="169"/>
    </row>
    <row r="1824" spans="4:4" x14ac:dyDescent="0.2">
      <c r="D1824" s="169"/>
    </row>
    <row r="1825" spans="4:4" x14ac:dyDescent="0.2">
      <c r="D1825" s="169"/>
    </row>
    <row r="1826" spans="4:4" x14ac:dyDescent="0.2">
      <c r="D1826" s="169"/>
    </row>
    <row r="1827" spans="4:4" x14ac:dyDescent="0.2">
      <c r="D1827" s="169"/>
    </row>
    <row r="1828" spans="4:4" x14ac:dyDescent="0.2">
      <c r="D1828" s="169"/>
    </row>
    <row r="1829" spans="4:4" x14ac:dyDescent="0.2">
      <c r="D1829" s="169"/>
    </row>
    <row r="1830" spans="4:4" x14ac:dyDescent="0.2">
      <c r="D1830" s="169"/>
    </row>
    <row r="1831" spans="4:4" x14ac:dyDescent="0.2">
      <c r="D1831" s="169"/>
    </row>
    <row r="1832" spans="4:4" x14ac:dyDescent="0.2">
      <c r="D1832" s="169"/>
    </row>
    <row r="1833" spans="4:4" x14ac:dyDescent="0.2">
      <c r="D1833" s="169"/>
    </row>
    <row r="1834" spans="4:4" x14ac:dyDescent="0.2">
      <c r="D1834" s="169"/>
    </row>
    <row r="1835" spans="4:4" x14ac:dyDescent="0.2">
      <c r="D1835" s="169"/>
    </row>
    <row r="1836" spans="4:4" x14ac:dyDescent="0.2">
      <c r="D1836" s="169"/>
    </row>
    <row r="1837" spans="4:4" x14ac:dyDescent="0.2">
      <c r="D1837" s="169"/>
    </row>
    <row r="1838" spans="4:4" x14ac:dyDescent="0.2">
      <c r="D1838" s="169"/>
    </row>
    <row r="1839" spans="4:4" x14ac:dyDescent="0.2">
      <c r="D1839" s="169"/>
    </row>
    <row r="1840" spans="4:4" x14ac:dyDescent="0.2">
      <c r="D1840" s="169"/>
    </row>
    <row r="1841" spans="4:4" x14ac:dyDescent="0.2">
      <c r="D1841" s="169"/>
    </row>
    <row r="1842" spans="4:4" x14ac:dyDescent="0.2">
      <c r="D1842" s="169"/>
    </row>
    <row r="1843" spans="4:4" x14ac:dyDescent="0.2">
      <c r="D1843" s="169"/>
    </row>
    <row r="1844" spans="4:4" x14ac:dyDescent="0.2">
      <c r="D1844" s="169"/>
    </row>
    <row r="1845" spans="4:4" x14ac:dyDescent="0.2">
      <c r="D1845" s="169"/>
    </row>
    <row r="1846" spans="4:4" x14ac:dyDescent="0.2">
      <c r="D1846" s="169"/>
    </row>
    <row r="1847" spans="4:4" x14ac:dyDescent="0.2">
      <c r="D1847" s="169"/>
    </row>
    <row r="1848" spans="4:4" x14ac:dyDescent="0.2">
      <c r="D1848" s="169"/>
    </row>
    <row r="1849" spans="4:4" x14ac:dyDescent="0.2">
      <c r="D1849" s="169"/>
    </row>
    <row r="1850" spans="4:4" x14ac:dyDescent="0.2">
      <c r="D1850" s="169"/>
    </row>
    <row r="1851" spans="4:4" x14ac:dyDescent="0.2">
      <c r="D1851" s="169"/>
    </row>
    <row r="1852" spans="4:4" x14ac:dyDescent="0.2">
      <c r="D1852" s="169"/>
    </row>
    <row r="1853" spans="4:4" x14ac:dyDescent="0.2">
      <c r="D1853" s="169"/>
    </row>
    <row r="1854" spans="4:4" x14ac:dyDescent="0.2">
      <c r="D1854" s="169"/>
    </row>
    <row r="1855" spans="4:4" x14ac:dyDescent="0.2">
      <c r="D1855" s="169"/>
    </row>
    <row r="1856" spans="4:4" x14ac:dyDescent="0.2">
      <c r="D1856" s="169"/>
    </row>
    <row r="1857" spans="4:4" x14ac:dyDescent="0.2">
      <c r="D1857" s="169"/>
    </row>
    <row r="1858" spans="4:4" x14ac:dyDescent="0.2">
      <c r="D1858" s="169"/>
    </row>
    <row r="1859" spans="4:4" x14ac:dyDescent="0.2">
      <c r="D1859" s="169"/>
    </row>
    <row r="1860" spans="4:4" x14ac:dyDescent="0.2">
      <c r="D1860" s="169"/>
    </row>
    <row r="1861" spans="4:4" x14ac:dyDescent="0.2">
      <c r="D1861" s="169"/>
    </row>
    <row r="1862" spans="4:4" x14ac:dyDescent="0.2">
      <c r="D1862" s="169"/>
    </row>
    <row r="1863" spans="4:4" x14ac:dyDescent="0.2">
      <c r="D1863" s="169"/>
    </row>
    <row r="1864" spans="4:4" x14ac:dyDescent="0.2">
      <c r="D1864" s="169"/>
    </row>
    <row r="1865" spans="4:4" x14ac:dyDescent="0.2">
      <c r="D1865" s="169"/>
    </row>
    <row r="1866" spans="4:4" x14ac:dyDescent="0.2">
      <c r="D1866" s="169"/>
    </row>
    <row r="1867" spans="4:4" x14ac:dyDescent="0.2">
      <c r="D1867" s="169"/>
    </row>
    <row r="1868" spans="4:4" x14ac:dyDescent="0.2">
      <c r="D1868" s="169"/>
    </row>
    <row r="1869" spans="4:4" x14ac:dyDescent="0.2">
      <c r="D1869" s="169"/>
    </row>
    <row r="1870" spans="4:4" x14ac:dyDescent="0.2">
      <c r="D1870" s="169"/>
    </row>
    <row r="1871" spans="4:4" x14ac:dyDescent="0.2">
      <c r="D1871" s="169"/>
    </row>
    <row r="1872" spans="4:4" x14ac:dyDescent="0.2">
      <c r="D1872" s="169"/>
    </row>
    <row r="1873" spans="4:4" x14ac:dyDescent="0.2">
      <c r="D1873" s="169"/>
    </row>
    <row r="1874" spans="4:4" x14ac:dyDescent="0.2">
      <c r="D1874" s="169"/>
    </row>
    <row r="1875" spans="4:4" x14ac:dyDescent="0.2">
      <c r="D1875" s="169"/>
    </row>
    <row r="1876" spans="4:4" x14ac:dyDescent="0.2">
      <c r="D1876" s="169"/>
    </row>
    <row r="1877" spans="4:4" x14ac:dyDescent="0.2">
      <c r="D1877" s="169"/>
    </row>
    <row r="1878" spans="4:4" x14ac:dyDescent="0.2">
      <c r="D1878" s="169"/>
    </row>
    <row r="1879" spans="4:4" x14ac:dyDescent="0.2">
      <c r="D1879" s="169"/>
    </row>
    <row r="1880" spans="4:4" x14ac:dyDescent="0.2">
      <c r="D1880" s="169"/>
    </row>
    <row r="1881" spans="4:4" x14ac:dyDescent="0.2">
      <c r="D1881" s="169"/>
    </row>
    <row r="1882" spans="4:4" x14ac:dyDescent="0.2">
      <c r="D1882" s="169"/>
    </row>
    <row r="1883" spans="4:4" x14ac:dyDescent="0.2">
      <c r="D1883" s="169"/>
    </row>
    <row r="1884" spans="4:4" x14ac:dyDescent="0.2">
      <c r="D1884" s="169"/>
    </row>
    <row r="1885" spans="4:4" x14ac:dyDescent="0.2">
      <c r="D1885" s="169"/>
    </row>
    <row r="1886" spans="4:4" x14ac:dyDescent="0.2">
      <c r="D1886" s="169"/>
    </row>
    <row r="1887" spans="4:4" x14ac:dyDescent="0.2">
      <c r="D1887" s="169"/>
    </row>
    <row r="1888" spans="4:4" x14ac:dyDescent="0.2">
      <c r="D1888" s="169"/>
    </row>
    <row r="1889" spans="4:4" x14ac:dyDescent="0.2">
      <c r="D1889" s="169"/>
    </row>
    <row r="1890" spans="4:4" x14ac:dyDescent="0.2">
      <c r="D1890" s="169"/>
    </row>
    <row r="1891" spans="4:4" x14ac:dyDescent="0.2">
      <c r="D1891" s="169"/>
    </row>
    <row r="1892" spans="4:4" x14ac:dyDescent="0.2">
      <c r="D1892" s="169"/>
    </row>
    <row r="1893" spans="4:4" x14ac:dyDescent="0.2">
      <c r="D1893" s="169"/>
    </row>
    <row r="1894" spans="4:4" x14ac:dyDescent="0.2">
      <c r="D1894" s="169"/>
    </row>
    <row r="1895" spans="4:4" x14ac:dyDescent="0.2">
      <c r="D1895" s="169"/>
    </row>
    <row r="1896" spans="4:4" x14ac:dyDescent="0.2">
      <c r="D1896" s="169"/>
    </row>
    <row r="1897" spans="4:4" x14ac:dyDescent="0.2">
      <c r="D1897" s="169"/>
    </row>
    <row r="1898" spans="4:4" x14ac:dyDescent="0.2">
      <c r="D1898" s="169"/>
    </row>
    <row r="1899" spans="4:4" x14ac:dyDescent="0.2">
      <c r="D1899" s="169"/>
    </row>
    <row r="1900" spans="4:4" x14ac:dyDescent="0.2">
      <c r="D1900" s="169"/>
    </row>
    <row r="1901" spans="4:4" x14ac:dyDescent="0.2">
      <c r="D1901" s="169"/>
    </row>
    <row r="1902" spans="4:4" x14ac:dyDescent="0.2">
      <c r="D1902" s="169"/>
    </row>
    <row r="1903" spans="4:4" x14ac:dyDescent="0.2">
      <c r="D1903" s="169"/>
    </row>
    <row r="1904" spans="4:4" x14ac:dyDescent="0.2">
      <c r="D1904" s="169"/>
    </row>
    <row r="1905" spans="4:4" x14ac:dyDescent="0.2">
      <c r="D1905" s="169"/>
    </row>
    <row r="1906" spans="4:4" x14ac:dyDescent="0.2">
      <c r="D1906" s="169"/>
    </row>
    <row r="1907" spans="4:4" x14ac:dyDescent="0.2">
      <c r="D1907" s="169"/>
    </row>
    <row r="1908" spans="4:4" x14ac:dyDescent="0.2">
      <c r="D1908" s="169"/>
    </row>
    <row r="1909" spans="4:4" x14ac:dyDescent="0.2">
      <c r="D1909" s="169"/>
    </row>
    <row r="1910" spans="4:4" x14ac:dyDescent="0.2">
      <c r="D1910" s="169"/>
    </row>
    <row r="1911" spans="4:4" x14ac:dyDescent="0.2">
      <c r="D1911" s="169"/>
    </row>
    <row r="1912" spans="4:4" x14ac:dyDescent="0.2">
      <c r="D1912" s="169"/>
    </row>
    <row r="1913" spans="4:4" x14ac:dyDescent="0.2">
      <c r="D1913" s="169"/>
    </row>
    <row r="1914" spans="4:4" x14ac:dyDescent="0.2">
      <c r="D1914" s="169"/>
    </row>
    <row r="1915" spans="4:4" x14ac:dyDescent="0.2">
      <c r="D1915" s="169"/>
    </row>
    <row r="1916" spans="4:4" x14ac:dyDescent="0.2">
      <c r="D1916" s="169"/>
    </row>
    <row r="1917" spans="4:4" x14ac:dyDescent="0.2">
      <c r="D1917" s="169"/>
    </row>
    <row r="1918" spans="4:4" x14ac:dyDescent="0.2">
      <c r="D1918" s="169"/>
    </row>
    <row r="1919" spans="4:4" x14ac:dyDescent="0.2">
      <c r="D1919" s="169"/>
    </row>
    <row r="1920" spans="4:4" x14ac:dyDescent="0.2">
      <c r="D1920" s="169"/>
    </row>
    <row r="1921" spans="4:4" x14ac:dyDescent="0.2">
      <c r="D1921" s="169"/>
    </row>
    <row r="1922" spans="4:4" x14ac:dyDescent="0.2">
      <c r="D1922" s="169"/>
    </row>
    <row r="1923" spans="4:4" x14ac:dyDescent="0.2">
      <c r="D1923" s="169"/>
    </row>
    <row r="1924" spans="4:4" x14ac:dyDescent="0.2">
      <c r="D1924" s="169"/>
    </row>
    <row r="1925" spans="4:4" x14ac:dyDescent="0.2">
      <c r="D1925" s="169"/>
    </row>
    <row r="1926" spans="4:4" x14ac:dyDescent="0.2">
      <c r="D1926" s="169"/>
    </row>
    <row r="1927" spans="4:4" x14ac:dyDescent="0.2">
      <c r="D1927" s="169"/>
    </row>
    <row r="1928" spans="4:4" x14ac:dyDescent="0.2">
      <c r="D1928" s="169"/>
    </row>
    <row r="1929" spans="4:4" x14ac:dyDescent="0.2">
      <c r="D1929" s="169"/>
    </row>
    <row r="1930" spans="4:4" x14ac:dyDescent="0.2">
      <c r="D1930" s="169"/>
    </row>
    <row r="1931" spans="4:4" x14ac:dyDescent="0.2">
      <c r="D1931" s="169"/>
    </row>
    <row r="1932" spans="4:4" x14ac:dyDescent="0.2">
      <c r="D1932" s="169"/>
    </row>
    <row r="1933" spans="4:4" x14ac:dyDescent="0.2">
      <c r="D1933" s="169"/>
    </row>
    <row r="1934" spans="4:4" x14ac:dyDescent="0.2">
      <c r="D1934" s="169"/>
    </row>
    <row r="1935" spans="4:4" x14ac:dyDescent="0.2">
      <c r="D1935" s="169"/>
    </row>
    <row r="1936" spans="4:4" x14ac:dyDescent="0.2">
      <c r="D1936" s="169"/>
    </row>
    <row r="1937" spans="4:4" x14ac:dyDescent="0.2">
      <c r="D1937" s="169"/>
    </row>
    <row r="1938" spans="4:4" x14ac:dyDescent="0.2">
      <c r="D1938" s="169"/>
    </row>
    <row r="1939" spans="4:4" x14ac:dyDescent="0.2">
      <c r="D1939" s="169"/>
    </row>
    <row r="1940" spans="4:4" x14ac:dyDescent="0.2">
      <c r="D1940" s="169"/>
    </row>
    <row r="1941" spans="4:4" x14ac:dyDescent="0.2">
      <c r="D1941" s="169"/>
    </row>
    <row r="1942" spans="4:4" x14ac:dyDescent="0.2">
      <c r="D1942" s="169"/>
    </row>
    <row r="1943" spans="4:4" x14ac:dyDescent="0.2">
      <c r="D1943" s="169"/>
    </row>
    <row r="1944" spans="4:4" x14ac:dyDescent="0.2">
      <c r="D1944" s="169"/>
    </row>
    <row r="1945" spans="4:4" x14ac:dyDescent="0.2">
      <c r="D1945" s="169"/>
    </row>
    <row r="1946" spans="4:4" x14ac:dyDescent="0.2">
      <c r="D1946" s="169"/>
    </row>
    <row r="1947" spans="4:4" x14ac:dyDescent="0.2">
      <c r="D1947" s="169"/>
    </row>
    <row r="1948" spans="4:4" x14ac:dyDescent="0.2">
      <c r="D1948" s="169"/>
    </row>
    <row r="1949" spans="4:4" x14ac:dyDescent="0.2">
      <c r="D1949" s="169"/>
    </row>
    <row r="1950" spans="4:4" x14ac:dyDescent="0.2">
      <c r="D1950" s="169"/>
    </row>
    <row r="1951" spans="4:4" x14ac:dyDescent="0.2">
      <c r="D1951" s="169"/>
    </row>
    <row r="1952" spans="4:4" x14ac:dyDescent="0.2">
      <c r="D1952" s="169"/>
    </row>
    <row r="1953" spans="4:4" x14ac:dyDescent="0.2">
      <c r="D1953" s="169"/>
    </row>
    <row r="1954" spans="4:4" x14ac:dyDescent="0.2">
      <c r="D1954" s="169"/>
    </row>
    <row r="1955" spans="4:4" x14ac:dyDescent="0.2">
      <c r="D1955" s="169"/>
    </row>
    <row r="1956" spans="4:4" x14ac:dyDescent="0.2">
      <c r="D1956" s="169"/>
    </row>
    <row r="1957" spans="4:4" x14ac:dyDescent="0.2">
      <c r="D1957" s="169"/>
    </row>
    <row r="1958" spans="4:4" x14ac:dyDescent="0.2">
      <c r="D1958" s="169"/>
    </row>
    <row r="1959" spans="4:4" x14ac:dyDescent="0.2">
      <c r="D1959" s="169"/>
    </row>
    <row r="1960" spans="4:4" x14ac:dyDescent="0.2">
      <c r="D1960" s="169"/>
    </row>
    <row r="1961" spans="4:4" x14ac:dyDescent="0.2">
      <c r="D1961" s="169"/>
    </row>
    <row r="1962" spans="4:4" x14ac:dyDescent="0.2">
      <c r="D1962" s="169"/>
    </row>
    <row r="1963" spans="4:4" x14ac:dyDescent="0.2">
      <c r="D1963" s="169"/>
    </row>
    <row r="1964" spans="4:4" x14ac:dyDescent="0.2">
      <c r="D1964" s="169"/>
    </row>
    <row r="1965" spans="4:4" x14ac:dyDescent="0.2">
      <c r="D1965" s="169"/>
    </row>
    <row r="1966" spans="4:4" x14ac:dyDescent="0.2">
      <c r="D1966" s="169"/>
    </row>
    <row r="1967" spans="4:4" x14ac:dyDescent="0.2">
      <c r="D1967" s="169"/>
    </row>
    <row r="1968" spans="4:4" x14ac:dyDescent="0.2">
      <c r="D1968" s="169"/>
    </row>
    <row r="1969" spans="4:4" x14ac:dyDescent="0.2">
      <c r="D1969" s="169"/>
    </row>
    <row r="1970" spans="4:4" x14ac:dyDescent="0.2">
      <c r="D1970" s="169"/>
    </row>
    <row r="1971" spans="4:4" x14ac:dyDescent="0.2">
      <c r="D1971" s="169"/>
    </row>
    <row r="1972" spans="4:4" x14ac:dyDescent="0.2">
      <c r="D1972" s="169"/>
    </row>
    <row r="1973" spans="4:4" x14ac:dyDescent="0.2">
      <c r="D1973" s="169"/>
    </row>
    <row r="1974" spans="4:4" x14ac:dyDescent="0.2">
      <c r="D1974" s="169"/>
    </row>
    <row r="1975" spans="4:4" x14ac:dyDescent="0.2">
      <c r="D1975" s="169"/>
    </row>
    <row r="1976" spans="4:4" x14ac:dyDescent="0.2">
      <c r="D1976" s="169"/>
    </row>
    <row r="1977" spans="4:4" x14ac:dyDescent="0.2">
      <c r="D1977" s="169"/>
    </row>
    <row r="1978" spans="4:4" x14ac:dyDescent="0.2">
      <c r="D1978" s="169"/>
    </row>
    <row r="1979" spans="4:4" x14ac:dyDescent="0.2">
      <c r="D1979" s="169"/>
    </row>
    <row r="1980" spans="4:4" x14ac:dyDescent="0.2">
      <c r="D1980" s="169"/>
    </row>
    <row r="1981" spans="4:4" x14ac:dyDescent="0.2">
      <c r="D1981" s="169"/>
    </row>
    <row r="1982" spans="4:4" x14ac:dyDescent="0.2">
      <c r="D1982" s="169"/>
    </row>
    <row r="1983" spans="4:4" x14ac:dyDescent="0.2">
      <c r="D1983" s="169"/>
    </row>
    <row r="1984" spans="4:4" x14ac:dyDescent="0.2">
      <c r="D1984" s="169"/>
    </row>
    <row r="1985" spans="4:4" x14ac:dyDescent="0.2">
      <c r="D1985" s="169"/>
    </row>
    <row r="1986" spans="4:4" x14ac:dyDescent="0.2">
      <c r="D1986" s="169"/>
    </row>
    <row r="1987" spans="4:4" x14ac:dyDescent="0.2">
      <c r="D1987" s="169"/>
    </row>
    <row r="1988" spans="4:4" x14ac:dyDescent="0.2">
      <c r="D1988" s="169"/>
    </row>
    <row r="1989" spans="4:4" x14ac:dyDescent="0.2">
      <c r="D1989" s="169"/>
    </row>
    <row r="1990" spans="4:4" x14ac:dyDescent="0.2">
      <c r="D1990" s="169"/>
    </row>
    <row r="1991" spans="4:4" x14ac:dyDescent="0.2">
      <c r="D1991" s="169"/>
    </row>
    <row r="1992" spans="4:4" x14ac:dyDescent="0.2">
      <c r="D1992" s="169"/>
    </row>
    <row r="1993" spans="4:4" x14ac:dyDescent="0.2">
      <c r="D1993" s="169"/>
    </row>
    <row r="1994" spans="4:4" x14ac:dyDescent="0.2">
      <c r="D1994" s="169"/>
    </row>
    <row r="1995" spans="4:4" x14ac:dyDescent="0.2">
      <c r="D1995" s="169"/>
    </row>
    <row r="1996" spans="4:4" x14ac:dyDescent="0.2">
      <c r="D1996" s="169"/>
    </row>
    <row r="1997" spans="4:4" x14ac:dyDescent="0.2">
      <c r="D1997" s="169"/>
    </row>
    <row r="1998" spans="4:4" x14ac:dyDescent="0.2">
      <c r="D1998" s="169"/>
    </row>
    <row r="1999" spans="4:4" x14ac:dyDescent="0.2">
      <c r="D1999" s="169"/>
    </row>
    <row r="2000" spans="4:4" x14ac:dyDescent="0.2">
      <c r="D2000" s="169"/>
    </row>
    <row r="2001" spans="4:4" x14ac:dyDescent="0.2">
      <c r="D2001" s="169"/>
    </row>
    <row r="2002" spans="4:4" x14ac:dyDescent="0.2">
      <c r="D2002" s="169"/>
    </row>
    <row r="2003" spans="4:4" x14ac:dyDescent="0.2">
      <c r="D2003" s="169"/>
    </row>
    <row r="2004" spans="4:4" x14ac:dyDescent="0.2">
      <c r="D2004" s="169"/>
    </row>
    <row r="2005" spans="4:4" x14ac:dyDescent="0.2">
      <c r="D2005" s="169"/>
    </row>
    <row r="2006" spans="4:4" x14ac:dyDescent="0.2">
      <c r="D2006" s="169"/>
    </row>
    <row r="2007" spans="4:4" x14ac:dyDescent="0.2">
      <c r="D2007" s="169"/>
    </row>
    <row r="2008" spans="4:4" x14ac:dyDescent="0.2">
      <c r="D2008" s="169"/>
    </row>
    <row r="2009" spans="4:4" x14ac:dyDescent="0.2">
      <c r="D2009" s="169"/>
    </row>
    <row r="2010" spans="4:4" x14ac:dyDescent="0.2">
      <c r="D2010" s="169"/>
    </row>
    <row r="2011" spans="4:4" x14ac:dyDescent="0.2">
      <c r="D2011" s="169"/>
    </row>
    <row r="2012" spans="4:4" x14ac:dyDescent="0.2">
      <c r="D2012" s="169"/>
    </row>
    <row r="2013" spans="4:4" x14ac:dyDescent="0.2">
      <c r="D2013" s="169"/>
    </row>
    <row r="2014" spans="4:4" x14ac:dyDescent="0.2">
      <c r="D2014" s="169"/>
    </row>
    <row r="2015" spans="4:4" x14ac:dyDescent="0.2">
      <c r="D2015" s="169"/>
    </row>
    <row r="2016" spans="4:4" x14ac:dyDescent="0.2">
      <c r="D2016" s="169"/>
    </row>
    <row r="2017" spans="4:4" x14ac:dyDescent="0.2">
      <c r="D2017" s="169"/>
    </row>
    <row r="2018" spans="4:4" x14ac:dyDescent="0.2">
      <c r="D2018" s="169"/>
    </row>
    <row r="2019" spans="4:4" x14ac:dyDescent="0.2">
      <c r="D2019" s="169"/>
    </row>
    <row r="2020" spans="4:4" x14ac:dyDescent="0.2">
      <c r="D2020" s="169"/>
    </row>
    <row r="2021" spans="4:4" x14ac:dyDescent="0.2">
      <c r="D2021" s="169"/>
    </row>
    <row r="2022" spans="4:4" x14ac:dyDescent="0.2">
      <c r="D2022" s="169"/>
    </row>
    <row r="2023" spans="4:4" x14ac:dyDescent="0.2">
      <c r="D2023" s="169"/>
    </row>
    <row r="2024" spans="4:4" x14ac:dyDescent="0.2">
      <c r="D2024" s="169"/>
    </row>
    <row r="2025" spans="4:4" x14ac:dyDescent="0.2">
      <c r="D2025" s="169"/>
    </row>
    <row r="2026" spans="4:4" x14ac:dyDescent="0.2">
      <c r="D2026" s="169"/>
    </row>
    <row r="2027" spans="4:4" x14ac:dyDescent="0.2">
      <c r="D2027" s="169"/>
    </row>
    <row r="2028" spans="4:4" x14ac:dyDescent="0.2">
      <c r="D2028" s="169"/>
    </row>
    <row r="2029" spans="4:4" x14ac:dyDescent="0.2">
      <c r="D2029" s="169"/>
    </row>
    <row r="2030" spans="4:4" x14ac:dyDescent="0.2">
      <c r="D2030" s="169"/>
    </row>
    <row r="2031" spans="4:4" x14ac:dyDescent="0.2">
      <c r="D2031" s="169"/>
    </row>
    <row r="2032" spans="4:4" x14ac:dyDescent="0.2">
      <c r="D2032" s="169"/>
    </row>
    <row r="2033" spans="4:4" x14ac:dyDescent="0.2">
      <c r="D2033" s="169"/>
    </row>
    <row r="2034" spans="4:4" x14ac:dyDescent="0.2">
      <c r="D2034" s="169"/>
    </row>
    <row r="2035" spans="4:4" x14ac:dyDescent="0.2">
      <c r="D2035" s="169"/>
    </row>
    <row r="2036" spans="4:4" x14ac:dyDescent="0.2">
      <c r="D2036" s="169"/>
    </row>
    <row r="2037" spans="4:4" x14ac:dyDescent="0.2">
      <c r="D2037" s="169"/>
    </row>
    <row r="2038" spans="4:4" x14ac:dyDescent="0.2">
      <c r="D2038" s="169"/>
    </row>
    <row r="2039" spans="4:4" x14ac:dyDescent="0.2">
      <c r="D2039" s="169"/>
    </row>
    <row r="2040" spans="4:4" x14ac:dyDescent="0.2">
      <c r="D2040" s="169"/>
    </row>
    <row r="2041" spans="4:4" x14ac:dyDescent="0.2">
      <c r="D2041" s="169"/>
    </row>
    <row r="2042" spans="4:4" x14ac:dyDescent="0.2">
      <c r="D2042" s="169"/>
    </row>
    <row r="2043" spans="4:4" x14ac:dyDescent="0.2">
      <c r="D2043" s="169"/>
    </row>
    <row r="2044" spans="4:4" x14ac:dyDescent="0.2">
      <c r="D2044" s="169"/>
    </row>
    <row r="2045" spans="4:4" x14ac:dyDescent="0.2">
      <c r="D2045" s="169"/>
    </row>
    <row r="2046" spans="4:4" x14ac:dyDescent="0.2">
      <c r="D2046" s="169"/>
    </row>
    <row r="2047" spans="4:4" x14ac:dyDescent="0.2">
      <c r="D2047" s="169"/>
    </row>
    <row r="2048" spans="4:4" x14ac:dyDescent="0.2">
      <c r="D2048" s="169"/>
    </row>
    <row r="2049" spans="4:4" x14ac:dyDescent="0.2">
      <c r="D2049" s="169"/>
    </row>
    <row r="2050" spans="4:4" x14ac:dyDescent="0.2">
      <c r="D2050" s="169"/>
    </row>
    <row r="2051" spans="4:4" x14ac:dyDescent="0.2">
      <c r="D2051" s="169"/>
    </row>
    <row r="2052" spans="4:4" x14ac:dyDescent="0.2">
      <c r="D2052" s="169"/>
    </row>
    <row r="2053" spans="4:4" x14ac:dyDescent="0.2">
      <c r="D2053" s="169"/>
    </row>
    <row r="2054" spans="4:4" x14ac:dyDescent="0.2">
      <c r="D2054" s="169"/>
    </row>
    <row r="2055" spans="4:4" x14ac:dyDescent="0.2">
      <c r="D2055" s="169"/>
    </row>
    <row r="2056" spans="4:4" x14ac:dyDescent="0.2">
      <c r="D2056" s="169"/>
    </row>
    <row r="2057" spans="4:4" x14ac:dyDescent="0.2">
      <c r="D2057" s="169"/>
    </row>
    <row r="2058" spans="4:4" x14ac:dyDescent="0.2">
      <c r="D2058" s="169"/>
    </row>
    <row r="2059" spans="4:4" x14ac:dyDescent="0.2">
      <c r="D2059" s="169"/>
    </row>
    <row r="2060" spans="4:4" x14ac:dyDescent="0.2">
      <c r="D2060" s="169"/>
    </row>
    <row r="2061" spans="4:4" x14ac:dyDescent="0.2">
      <c r="D2061" s="169"/>
    </row>
    <row r="2062" spans="4:4" x14ac:dyDescent="0.2">
      <c r="D2062" s="169"/>
    </row>
    <row r="2063" spans="4:4" x14ac:dyDescent="0.2">
      <c r="D2063" s="169"/>
    </row>
    <row r="2064" spans="4:4" x14ac:dyDescent="0.2">
      <c r="D2064" s="169"/>
    </row>
    <row r="2065" spans="4:4" x14ac:dyDescent="0.2">
      <c r="D2065" s="169"/>
    </row>
    <row r="2066" spans="4:4" x14ac:dyDescent="0.2">
      <c r="D2066" s="169"/>
    </row>
    <row r="2067" spans="4:4" x14ac:dyDescent="0.2">
      <c r="D2067" s="169"/>
    </row>
    <row r="2068" spans="4:4" x14ac:dyDescent="0.2">
      <c r="D2068" s="169"/>
    </row>
    <row r="2069" spans="4:4" x14ac:dyDescent="0.2">
      <c r="D2069" s="169"/>
    </row>
    <row r="2070" spans="4:4" x14ac:dyDescent="0.2">
      <c r="D2070" s="169"/>
    </row>
    <row r="2071" spans="4:4" x14ac:dyDescent="0.2">
      <c r="D2071" s="169"/>
    </row>
    <row r="2072" spans="4:4" x14ac:dyDescent="0.2">
      <c r="D2072" s="169"/>
    </row>
    <row r="2073" spans="4:4" x14ac:dyDescent="0.2">
      <c r="D2073" s="169"/>
    </row>
    <row r="2074" spans="4:4" x14ac:dyDescent="0.2">
      <c r="D2074" s="169"/>
    </row>
    <row r="2075" spans="4:4" x14ac:dyDescent="0.2">
      <c r="D2075" s="169"/>
    </row>
    <row r="2076" spans="4:4" x14ac:dyDescent="0.2">
      <c r="D2076" s="169"/>
    </row>
    <row r="2077" spans="4:4" x14ac:dyDescent="0.2">
      <c r="D2077" s="169"/>
    </row>
    <row r="2078" spans="4:4" x14ac:dyDescent="0.2">
      <c r="D2078" s="169"/>
    </row>
    <row r="2079" spans="4:4" x14ac:dyDescent="0.2">
      <c r="D2079" s="169"/>
    </row>
    <row r="2080" spans="4:4" x14ac:dyDescent="0.2">
      <c r="D2080" s="169"/>
    </row>
    <row r="2081" spans="4:4" x14ac:dyDescent="0.2">
      <c r="D2081" s="169"/>
    </row>
    <row r="2082" spans="4:4" x14ac:dyDescent="0.2">
      <c r="D2082" s="169"/>
    </row>
    <row r="2083" spans="4:4" x14ac:dyDescent="0.2">
      <c r="D2083" s="169"/>
    </row>
    <row r="2084" spans="4:4" x14ac:dyDescent="0.2">
      <c r="D2084" s="169"/>
    </row>
    <row r="2085" spans="4:4" x14ac:dyDescent="0.2">
      <c r="D2085" s="169"/>
    </row>
    <row r="2086" spans="4:4" x14ac:dyDescent="0.2">
      <c r="D2086" s="169"/>
    </row>
    <row r="2087" spans="4:4" x14ac:dyDescent="0.2">
      <c r="D2087" s="169"/>
    </row>
    <row r="2088" spans="4:4" x14ac:dyDescent="0.2">
      <c r="D2088" s="169"/>
    </row>
    <row r="2089" spans="4:4" x14ac:dyDescent="0.2">
      <c r="D2089" s="169"/>
    </row>
    <row r="2090" spans="4:4" x14ac:dyDescent="0.2">
      <c r="D2090" s="169"/>
    </row>
    <row r="2091" spans="4:4" x14ac:dyDescent="0.2">
      <c r="D2091" s="169"/>
    </row>
    <row r="2092" spans="4:4" x14ac:dyDescent="0.2">
      <c r="D2092" s="169"/>
    </row>
    <row r="2093" spans="4:4" x14ac:dyDescent="0.2">
      <c r="D2093" s="169"/>
    </row>
    <row r="2094" spans="4:4" x14ac:dyDescent="0.2">
      <c r="D2094" s="169"/>
    </row>
    <row r="2095" spans="4:4" x14ac:dyDescent="0.2">
      <c r="D2095" s="169"/>
    </row>
    <row r="2096" spans="4:4" x14ac:dyDescent="0.2">
      <c r="D2096" s="169"/>
    </row>
    <row r="2097" spans="4:4" x14ac:dyDescent="0.2">
      <c r="D2097" s="169"/>
    </row>
    <row r="2098" spans="4:4" x14ac:dyDescent="0.2">
      <c r="D2098" s="169"/>
    </row>
    <row r="2099" spans="4:4" x14ac:dyDescent="0.2">
      <c r="D2099" s="169"/>
    </row>
    <row r="2100" spans="4:4" x14ac:dyDescent="0.2">
      <c r="D2100" s="169"/>
    </row>
    <row r="2101" spans="4:4" x14ac:dyDescent="0.2">
      <c r="D2101" s="169"/>
    </row>
    <row r="2102" spans="4:4" x14ac:dyDescent="0.2">
      <c r="D2102" s="169"/>
    </row>
    <row r="2103" spans="4:4" x14ac:dyDescent="0.2">
      <c r="D2103" s="169"/>
    </row>
    <row r="2104" spans="4:4" x14ac:dyDescent="0.2">
      <c r="D2104" s="169"/>
    </row>
    <row r="2105" spans="4:4" x14ac:dyDescent="0.2">
      <c r="D2105" s="169"/>
    </row>
    <row r="2106" spans="4:4" x14ac:dyDescent="0.2">
      <c r="D2106" s="169"/>
    </row>
    <row r="2107" spans="4:4" x14ac:dyDescent="0.2">
      <c r="D2107" s="169"/>
    </row>
    <row r="2108" spans="4:4" x14ac:dyDescent="0.2">
      <c r="D2108" s="169"/>
    </row>
    <row r="2109" spans="4:4" x14ac:dyDescent="0.2">
      <c r="D2109" s="169"/>
    </row>
    <row r="2110" spans="4:4" x14ac:dyDescent="0.2">
      <c r="D2110" s="169"/>
    </row>
    <row r="2111" spans="4:4" x14ac:dyDescent="0.2">
      <c r="D2111" s="169"/>
    </row>
    <row r="2112" spans="4:4" x14ac:dyDescent="0.2">
      <c r="D2112" s="169"/>
    </row>
    <row r="2113" spans="4:4" x14ac:dyDescent="0.2">
      <c r="D2113" s="169"/>
    </row>
    <row r="2114" spans="4:4" x14ac:dyDescent="0.2">
      <c r="D2114" s="169"/>
    </row>
    <row r="2115" spans="4:4" x14ac:dyDescent="0.2">
      <c r="D2115" s="169"/>
    </row>
    <row r="2116" spans="4:4" x14ac:dyDescent="0.2">
      <c r="D2116" s="169"/>
    </row>
    <row r="2117" spans="4:4" x14ac:dyDescent="0.2">
      <c r="D2117" s="169"/>
    </row>
    <row r="2118" spans="4:4" x14ac:dyDescent="0.2">
      <c r="D2118" s="169"/>
    </row>
    <row r="2119" spans="4:4" x14ac:dyDescent="0.2">
      <c r="D2119" s="169"/>
    </row>
    <row r="2120" spans="4:4" x14ac:dyDescent="0.2">
      <c r="D2120" s="169"/>
    </row>
    <row r="2121" spans="4:4" x14ac:dyDescent="0.2">
      <c r="D2121" s="169"/>
    </row>
    <row r="2122" spans="4:4" x14ac:dyDescent="0.2">
      <c r="D2122" s="169"/>
    </row>
    <row r="2123" spans="4:4" x14ac:dyDescent="0.2">
      <c r="D2123" s="169"/>
    </row>
    <row r="2124" spans="4:4" x14ac:dyDescent="0.2">
      <c r="D2124" s="169"/>
    </row>
    <row r="2125" spans="4:4" x14ac:dyDescent="0.2">
      <c r="D2125" s="169"/>
    </row>
    <row r="2126" spans="4:4" x14ac:dyDescent="0.2">
      <c r="D2126" s="169"/>
    </row>
    <row r="2127" spans="4:4" x14ac:dyDescent="0.2">
      <c r="D2127" s="169"/>
    </row>
    <row r="2128" spans="4:4" x14ac:dyDescent="0.2">
      <c r="D2128" s="169"/>
    </row>
    <row r="2129" spans="4:4" x14ac:dyDescent="0.2">
      <c r="D2129" s="169"/>
    </row>
    <row r="2130" spans="4:4" x14ac:dyDescent="0.2">
      <c r="D2130" s="169"/>
    </row>
    <row r="2131" spans="4:4" x14ac:dyDescent="0.2">
      <c r="D2131" s="169"/>
    </row>
    <row r="2132" spans="4:4" x14ac:dyDescent="0.2">
      <c r="D2132" s="169"/>
    </row>
    <row r="2133" spans="4:4" x14ac:dyDescent="0.2">
      <c r="D2133" s="169"/>
    </row>
    <row r="2134" spans="4:4" x14ac:dyDescent="0.2">
      <c r="D2134" s="169"/>
    </row>
    <row r="2135" spans="4:4" x14ac:dyDescent="0.2">
      <c r="D2135" s="169"/>
    </row>
    <row r="2136" spans="4:4" x14ac:dyDescent="0.2">
      <c r="D2136" s="169"/>
    </row>
    <row r="2137" spans="4:4" x14ac:dyDescent="0.2">
      <c r="D2137" s="169"/>
    </row>
    <row r="2138" spans="4:4" x14ac:dyDescent="0.2">
      <c r="D2138" s="169"/>
    </row>
    <row r="2139" spans="4:4" x14ac:dyDescent="0.2">
      <c r="D2139" s="169"/>
    </row>
    <row r="2140" spans="4:4" x14ac:dyDescent="0.2">
      <c r="D2140" s="169"/>
    </row>
    <row r="2141" spans="4:4" x14ac:dyDescent="0.2">
      <c r="D2141" s="169"/>
    </row>
    <row r="2142" spans="4:4" x14ac:dyDescent="0.2">
      <c r="D2142" s="169"/>
    </row>
    <row r="2143" spans="4:4" x14ac:dyDescent="0.2">
      <c r="D2143" s="169"/>
    </row>
    <row r="2144" spans="4:4" x14ac:dyDescent="0.2">
      <c r="D2144" s="169"/>
    </row>
    <row r="2145" spans="4:4" x14ac:dyDescent="0.2">
      <c r="D2145" s="169"/>
    </row>
    <row r="2146" spans="4:4" x14ac:dyDescent="0.2">
      <c r="D2146" s="169"/>
    </row>
    <row r="2147" spans="4:4" x14ac:dyDescent="0.2">
      <c r="D2147" s="169"/>
    </row>
    <row r="2148" spans="4:4" x14ac:dyDescent="0.2">
      <c r="D2148" s="169"/>
    </row>
    <row r="2149" spans="4:4" x14ac:dyDescent="0.2">
      <c r="D2149" s="169"/>
    </row>
    <row r="2150" spans="4:4" x14ac:dyDescent="0.2">
      <c r="D2150" s="169"/>
    </row>
    <row r="2151" spans="4:4" x14ac:dyDescent="0.2">
      <c r="D2151" s="169"/>
    </row>
    <row r="2152" spans="4:4" x14ac:dyDescent="0.2">
      <c r="D2152" s="169"/>
    </row>
    <row r="2153" spans="4:4" x14ac:dyDescent="0.2">
      <c r="D2153" s="169"/>
    </row>
    <row r="2154" spans="4:4" x14ac:dyDescent="0.2">
      <c r="D2154" s="169"/>
    </row>
    <row r="2155" spans="4:4" x14ac:dyDescent="0.2">
      <c r="D2155" s="169"/>
    </row>
    <row r="2156" spans="4:4" x14ac:dyDescent="0.2">
      <c r="D2156" s="169"/>
    </row>
    <row r="2157" spans="4:4" x14ac:dyDescent="0.2">
      <c r="D2157" s="169"/>
    </row>
    <row r="2158" spans="4:4" x14ac:dyDescent="0.2">
      <c r="D2158" s="169"/>
    </row>
    <row r="2159" spans="4:4" x14ac:dyDescent="0.2">
      <c r="D2159" s="169"/>
    </row>
    <row r="2160" spans="4:4" x14ac:dyDescent="0.2">
      <c r="D2160" s="169"/>
    </row>
    <row r="2161" spans="4:4" x14ac:dyDescent="0.2">
      <c r="D2161" s="169"/>
    </row>
    <row r="2162" spans="4:4" x14ac:dyDescent="0.2">
      <c r="D2162" s="169"/>
    </row>
    <row r="2163" spans="4:4" x14ac:dyDescent="0.2">
      <c r="D2163" s="169"/>
    </row>
    <row r="2164" spans="4:4" x14ac:dyDescent="0.2">
      <c r="D2164" s="169"/>
    </row>
    <row r="2165" spans="4:4" x14ac:dyDescent="0.2">
      <c r="D2165" s="169"/>
    </row>
    <row r="2166" spans="4:4" x14ac:dyDescent="0.2">
      <c r="D2166" s="169"/>
    </row>
    <row r="2167" spans="4:4" x14ac:dyDescent="0.2">
      <c r="D2167" s="169"/>
    </row>
    <row r="2168" spans="4:4" x14ac:dyDescent="0.2">
      <c r="D2168" s="169"/>
    </row>
    <row r="2169" spans="4:4" x14ac:dyDescent="0.2">
      <c r="D2169" s="169"/>
    </row>
    <row r="2170" spans="4:4" x14ac:dyDescent="0.2">
      <c r="D2170" s="169"/>
    </row>
    <row r="2171" spans="4:4" x14ac:dyDescent="0.2">
      <c r="D2171" s="169"/>
    </row>
    <row r="2172" spans="4:4" x14ac:dyDescent="0.2">
      <c r="D2172" s="169"/>
    </row>
    <row r="2173" spans="4:4" x14ac:dyDescent="0.2">
      <c r="D2173" s="169"/>
    </row>
    <row r="2174" spans="4:4" x14ac:dyDescent="0.2">
      <c r="D2174" s="169"/>
    </row>
    <row r="2175" spans="4:4" x14ac:dyDescent="0.2">
      <c r="D2175" s="169"/>
    </row>
    <row r="2176" spans="4:4" x14ac:dyDescent="0.2">
      <c r="D2176" s="169"/>
    </row>
    <row r="2177" spans="4:4" x14ac:dyDescent="0.2">
      <c r="D2177" s="169"/>
    </row>
    <row r="2178" spans="4:4" x14ac:dyDescent="0.2">
      <c r="D2178" s="169"/>
    </row>
    <row r="2179" spans="4:4" x14ac:dyDescent="0.2">
      <c r="D2179" s="169"/>
    </row>
    <row r="2180" spans="4:4" x14ac:dyDescent="0.2">
      <c r="D2180" s="169"/>
    </row>
    <row r="2181" spans="4:4" x14ac:dyDescent="0.2">
      <c r="D2181" s="169"/>
    </row>
    <row r="2182" spans="4:4" x14ac:dyDescent="0.2">
      <c r="D2182" s="169"/>
    </row>
    <row r="2183" spans="4:4" x14ac:dyDescent="0.2">
      <c r="D2183" s="169"/>
    </row>
    <row r="2184" spans="4:4" x14ac:dyDescent="0.2">
      <c r="D2184" s="169"/>
    </row>
    <row r="2185" spans="4:4" x14ac:dyDescent="0.2">
      <c r="D2185" s="169"/>
    </row>
    <row r="2186" spans="4:4" x14ac:dyDescent="0.2">
      <c r="D2186" s="169"/>
    </row>
    <row r="2187" spans="4:4" x14ac:dyDescent="0.2">
      <c r="D2187" s="169"/>
    </row>
    <row r="2188" spans="4:4" x14ac:dyDescent="0.2">
      <c r="D2188" s="169"/>
    </row>
    <row r="2189" spans="4:4" x14ac:dyDescent="0.2">
      <c r="D2189" s="169"/>
    </row>
    <row r="2190" spans="4:4" x14ac:dyDescent="0.2">
      <c r="D2190" s="169"/>
    </row>
    <row r="2191" spans="4:4" x14ac:dyDescent="0.2">
      <c r="D2191" s="169"/>
    </row>
    <row r="2192" spans="4:4" x14ac:dyDescent="0.2">
      <c r="D2192" s="169"/>
    </row>
    <row r="2193" spans="4:4" x14ac:dyDescent="0.2">
      <c r="D2193" s="169"/>
    </row>
    <row r="2194" spans="4:4" x14ac:dyDescent="0.2">
      <c r="D2194" s="169"/>
    </row>
    <row r="2195" spans="4:4" x14ac:dyDescent="0.2">
      <c r="D2195" s="169"/>
    </row>
    <row r="2196" spans="4:4" x14ac:dyDescent="0.2">
      <c r="D2196" s="169"/>
    </row>
    <row r="2197" spans="4:4" x14ac:dyDescent="0.2">
      <c r="D2197" s="169"/>
    </row>
    <row r="2198" spans="4:4" x14ac:dyDescent="0.2">
      <c r="D2198" s="169"/>
    </row>
    <row r="2199" spans="4:4" x14ac:dyDescent="0.2">
      <c r="D2199" s="169"/>
    </row>
    <row r="2200" spans="4:4" x14ac:dyDescent="0.2">
      <c r="D2200" s="169"/>
    </row>
    <row r="2201" spans="4:4" x14ac:dyDescent="0.2">
      <c r="D2201" s="169"/>
    </row>
    <row r="2202" spans="4:4" x14ac:dyDescent="0.2">
      <c r="D2202" s="169"/>
    </row>
    <row r="2203" spans="4:4" x14ac:dyDescent="0.2">
      <c r="D2203" s="169"/>
    </row>
    <row r="2204" spans="4:4" x14ac:dyDescent="0.2">
      <c r="D2204" s="169"/>
    </row>
    <row r="2205" spans="4:4" x14ac:dyDescent="0.2">
      <c r="D2205" s="169"/>
    </row>
    <row r="2206" spans="4:4" x14ac:dyDescent="0.2">
      <c r="D2206" s="169"/>
    </row>
    <row r="2207" spans="4:4" x14ac:dyDescent="0.2">
      <c r="D2207" s="169"/>
    </row>
    <row r="2208" spans="4:4" x14ac:dyDescent="0.2">
      <c r="D2208" s="169"/>
    </row>
    <row r="2209" spans="4:4" x14ac:dyDescent="0.2">
      <c r="D2209" s="169"/>
    </row>
    <row r="2210" spans="4:4" x14ac:dyDescent="0.2">
      <c r="D2210" s="169"/>
    </row>
    <row r="2211" spans="4:4" x14ac:dyDescent="0.2">
      <c r="D2211" s="169"/>
    </row>
    <row r="2212" spans="4:4" x14ac:dyDescent="0.2">
      <c r="D2212" s="169"/>
    </row>
    <row r="2213" spans="4:4" x14ac:dyDescent="0.2">
      <c r="D2213" s="169"/>
    </row>
    <row r="2214" spans="4:4" x14ac:dyDescent="0.2">
      <c r="D2214" s="169"/>
    </row>
    <row r="2215" spans="4:4" x14ac:dyDescent="0.2">
      <c r="D2215" s="169"/>
    </row>
    <row r="2216" spans="4:4" x14ac:dyDescent="0.2">
      <c r="D2216" s="169"/>
    </row>
    <row r="2217" spans="4:4" x14ac:dyDescent="0.2">
      <c r="D2217" s="169"/>
    </row>
    <row r="2218" spans="4:4" x14ac:dyDescent="0.2">
      <c r="D2218" s="169"/>
    </row>
    <row r="2219" spans="4:4" x14ac:dyDescent="0.2">
      <c r="D2219" s="169"/>
    </row>
    <row r="2220" spans="4:4" x14ac:dyDescent="0.2">
      <c r="D2220" s="169"/>
    </row>
    <row r="2221" spans="4:4" x14ac:dyDescent="0.2">
      <c r="D2221" s="169"/>
    </row>
    <row r="2222" spans="4:4" x14ac:dyDescent="0.2">
      <c r="D2222" s="169"/>
    </row>
    <row r="2223" spans="4:4" x14ac:dyDescent="0.2">
      <c r="D2223" s="169"/>
    </row>
    <row r="2224" spans="4:4" x14ac:dyDescent="0.2">
      <c r="D2224" s="169"/>
    </row>
    <row r="2225" spans="4:4" x14ac:dyDescent="0.2">
      <c r="D2225" s="169"/>
    </row>
    <row r="2226" spans="4:4" x14ac:dyDescent="0.2">
      <c r="D2226" s="169"/>
    </row>
    <row r="2227" spans="4:4" x14ac:dyDescent="0.2">
      <c r="D2227" s="169"/>
    </row>
    <row r="2228" spans="4:4" x14ac:dyDescent="0.2">
      <c r="D2228" s="169"/>
    </row>
    <row r="2229" spans="4:4" x14ac:dyDescent="0.2">
      <c r="D2229" s="169"/>
    </row>
    <row r="2230" spans="4:4" x14ac:dyDescent="0.2">
      <c r="D2230" s="169"/>
    </row>
    <row r="2231" spans="4:4" x14ac:dyDescent="0.2">
      <c r="D2231" s="169"/>
    </row>
    <row r="2232" spans="4:4" x14ac:dyDescent="0.2">
      <c r="D2232" s="169"/>
    </row>
    <row r="2233" spans="4:4" x14ac:dyDescent="0.2">
      <c r="D2233" s="169"/>
    </row>
    <row r="2234" spans="4:4" x14ac:dyDescent="0.2">
      <c r="D2234" s="169"/>
    </row>
    <row r="2235" spans="4:4" x14ac:dyDescent="0.2">
      <c r="D2235" s="169"/>
    </row>
    <row r="2236" spans="4:4" x14ac:dyDescent="0.2">
      <c r="D2236" s="169"/>
    </row>
    <row r="2237" spans="4:4" x14ac:dyDescent="0.2">
      <c r="D2237" s="169"/>
    </row>
    <row r="2238" spans="4:4" x14ac:dyDescent="0.2">
      <c r="D2238" s="169"/>
    </row>
    <row r="2239" spans="4:4" x14ac:dyDescent="0.2">
      <c r="D2239" s="169"/>
    </row>
    <row r="2240" spans="4:4" x14ac:dyDescent="0.2">
      <c r="D2240" s="169"/>
    </row>
    <row r="2241" spans="4:4" x14ac:dyDescent="0.2">
      <c r="D2241" s="169"/>
    </row>
    <row r="2242" spans="4:4" x14ac:dyDescent="0.2">
      <c r="D2242" s="169"/>
    </row>
    <row r="2243" spans="4:4" x14ac:dyDescent="0.2">
      <c r="D2243" s="169"/>
    </row>
    <row r="2244" spans="4:4" x14ac:dyDescent="0.2">
      <c r="D2244" s="169"/>
    </row>
    <row r="2245" spans="4:4" x14ac:dyDescent="0.2">
      <c r="D2245" s="169"/>
    </row>
    <row r="2246" spans="4:4" x14ac:dyDescent="0.2">
      <c r="D2246" s="169"/>
    </row>
    <row r="2247" spans="4:4" x14ac:dyDescent="0.2">
      <c r="D2247" s="169"/>
    </row>
    <row r="2248" spans="4:4" x14ac:dyDescent="0.2">
      <c r="D2248" s="169"/>
    </row>
    <row r="2249" spans="4:4" x14ac:dyDescent="0.2">
      <c r="D2249" s="169"/>
    </row>
    <row r="2250" spans="4:4" x14ac:dyDescent="0.2">
      <c r="D2250" s="169"/>
    </row>
    <row r="2251" spans="4:4" x14ac:dyDescent="0.2">
      <c r="D2251" s="169"/>
    </row>
    <row r="2252" spans="4:4" x14ac:dyDescent="0.2">
      <c r="D2252" s="169"/>
    </row>
    <row r="2253" spans="4:4" x14ac:dyDescent="0.2">
      <c r="D2253" s="169"/>
    </row>
    <row r="2254" spans="4:4" x14ac:dyDescent="0.2">
      <c r="D2254" s="169"/>
    </row>
    <row r="2255" spans="4:4" x14ac:dyDescent="0.2">
      <c r="D2255" s="169"/>
    </row>
    <row r="2256" spans="4:4" x14ac:dyDescent="0.2">
      <c r="D2256" s="169"/>
    </row>
    <row r="2257" spans="4:4" x14ac:dyDescent="0.2">
      <c r="D2257" s="169"/>
    </row>
    <row r="2258" spans="4:4" x14ac:dyDescent="0.2">
      <c r="D2258" s="169"/>
    </row>
    <row r="2259" spans="4:4" x14ac:dyDescent="0.2">
      <c r="D2259" s="169"/>
    </row>
    <row r="2260" spans="4:4" x14ac:dyDescent="0.2">
      <c r="D2260" s="169"/>
    </row>
    <row r="2261" spans="4:4" x14ac:dyDescent="0.2">
      <c r="D2261" s="169"/>
    </row>
    <row r="2262" spans="4:4" x14ac:dyDescent="0.2">
      <c r="D2262" s="169"/>
    </row>
    <row r="2263" spans="4:4" x14ac:dyDescent="0.2">
      <c r="D2263" s="169"/>
    </row>
    <row r="2264" spans="4:4" x14ac:dyDescent="0.2">
      <c r="D2264" s="169"/>
    </row>
    <row r="2265" spans="4:4" x14ac:dyDescent="0.2">
      <c r="D2265" s="169"/>
    </row>
    <row r="2266" spans="4:4" x14ac:dyDescent="0.2">
      <c r="D2266" s="169"/>
    </row>
    <row r="2267" spans="4:4" x14ac:dyDescent="0.2">
      <c r="D2267" s="169"/>
    </row>
    <row r="2268" spans="4:4" x14ac:dyDescent="0.2">
      <c r="D2268" s="169"/>
    </row>
    <row r="2269" spans="4:4" x14ac:dyDescent="0.2">
      <c r="D2269" s="169"/>
    </row>
    <row r="2270" spans="4:4" x14ac:dyDescent="0.2">
      <c r="D2270" s="169"/>
    </row>
    <row r="2271" spans="4:4" x14ac:dyDescent="0.2">
      <c r="D2271" s="169"/>
    </row>
    <row r="2272" spans="4:4" x14ac:dyDescent="0.2">
      <c r="D2272" s="169"/>
    </row>
    <row r="2273" spans="4:4" x14ac:dyDescent="0.2">
      <c r="D2273" s="169"/>
    </row>
    <row r="2274" spans="4:4" x14ac:dyDescent="0.2">
      <c r="D2274" s="169"/>
    </row>
    <row r="2275" spans="4:4" x14ac:dyDescent="0.2">
      <c r="D2275" s="169"/>
    </row>
    <row r="2276" spans="4:4" x14ac:dyDescent="0.2">
      <c r="D2276" s="169"/>
    </row>
    <row r="2277" spans="4:4" x14ac:dyDescent="0.2">
      <c r="D2277" s="169"/>
    </row>
    <row r="2278" spans="4:4" x14ac:dyDescent="0.2">
      <c r="D2278" s="169"/>
    </row>
    <row r="2279" spans="4:4" x14ac:dyDescent="0.2">
      <c r="D2279" s="169"/>
    </row>
    <row r="2280" spans="4:4" x14ac:dyDescent="0.2">
      <c r="D2280" s="169"/>
    </row>
    <row r="2281" spans="4:4" x14ac:dyDescent="0.2">
      <c r="D2281" s="169"/>
    </row>
    <row r="2282" spans="4:4" x14ac:dyDescent="0.2">
      <c r="D2282" s="169"/>
    </row>
    <row r="2283" spans="4:4" x14ac:dyDescent="0.2">
      <c r="D2283" s="169"/>
    </row>
    <row r="2284" spans="4:4" x14ac:dyDescent="0.2">
      <c r="D2284" s="169"/>
    </row>
    <row r="2285" spans="4:4" x14ac:dyDescent="0.2">
      <c r="D2285" s="169"/>
    </row>
    <row r="2286" spans="4:4" x14ac:dyDescent="0.2">
      <c r="D2286" s="169"/>
    </row>
    <row r="2287" spans="4:4" x14ac:dyDescent="0.2">
      <c r="D2287" s="169"/>
    </row>
    <row r="2288" spans="4:4" x14ac:dyDescent="0.2">
      <c r="D2288" s="169"/>
    </row>
    <row r="2289" spans="4:4" x14ac:dyDescent="0.2">
      <c r="D2289" s="169"/>
    </row>
    <row r="2290" spans="4:4" x14ac:dyDescent="0.2">
      <c r="D2290" s="169"/>
    </row>
    <row r="2291" spans="4:4" x14ac:dyDescent="0.2">
      <c r="D2291" s="169"/>
    </row>
    <row r="2292" spans="4:4" x14ac:dyDescent="0.2">
      <c r="D2292" s="169"/>
    </row>
    <row r="2293" spans="4:4" x14ac:dyDescent="0.2">
      <c r="D2293" s="169"/>
    </row>
    <row r="2294" spans="4:4" x14ac:dyDescent="0.2">
      <c r="D2294" s="169"/>
    </row>
    <row r="2295" spans="4:4" x14ac:dyDescent="0.2">
      <c r="D2295" s="169"/>
    </row>
    <row r="2296" spans="4:4" x14ac:dyDescent="0.2">
      <c r="D2296" s="169"/>
    </row>
    <row r="2297" spans="4:4" x14ac:dyDescent="0.2">
      <c r="D2297" s="169"/>
    </row>
    <row r="2298" spans="4:4" x14ac:dyDescent="0.2">
      <c r="D2298" s="169"/>
    </row>
    <row r="2299" spans="4:4" x14ac:dyDescent="0.2">
      <c r="D2299" s="169"/>
    </row>
    <row r="2300" spans="4:4" x14ac:dyDescent="0.2">
      <c r="D2300" s="169"/>
    </row>
    <row r="2301" spans="4:4" x14ac:dyDescent="0.2">
      <c r="D2301" s="169"/>
    </row>
    <row r="2302" spans="4:4" x14ac:dyDescent="0.2">
      <c r="D2302" s="169"/>
    </row>
    <row r="2303" spans="4:4" x14ac:dyDescent="0.2">
      <c r="D2303" s="169"/>
    </row>
    <row r="2304" spans="4:4" x14ac:dyDescent="0.2">
      <c r="D2304" s="169"/>
    </row>
    <row r="2305" spans="4:4" x14ac:dyDescent="0.2">
      <c r="D2305" s="169"/>
    </row>
    <row r="2306" spans="4:4" x14ac:dyDescent="0.2">
      <c r="D2306" s="169"/>
    </row>
    <row r="2307" spans="4:4" x14ac:dyDescent="0.2">
      <c r="D2307" s="169"/>
    </row>
    <row r="2308" spans="4:4" x14ac:dyDescent="0.2">
      <c r="D2308" s="169"/>
    </row>
    <row r="2309" spans="4:4" x14ac:dyDescent="0.2">
      <c r="D2309" s="169"/>
    </row>
    <row r="2310" spans="4:4" x14ac:dyDescent="0.2">
      <c r="D2310" s="169"/>
    </row>
    <row r="2311" spans="4:4" x14ac:dyDescent="0.2">
      <c r="D2311" s="169"/>
    </row>
    <row r="2312" spans="4:4" x14ac:dyDescent="0.2">
      <c r="D2312" s="169"/>
    </row>
    <row r="2313" spans="4:4" x14ac:dyDescent="0.2">
      <c r="D2313" s="169"/>
    </row>
    <row r="2314" spans="4:4" x14ac:dyDescent="0.2">
      <c r="D2314" s="169"/>
    </row>
    <row r="2315" spans="4:4" x14ac:dyDescent="0.2">
      <c r="D2315" s="169"/>
    </row>
    <row r="2316" spans="4:4" x14ac:dyDescent="0.2">
      <c r="D2316" s="169"/>
    </row>
    <row r="2317" spans="4:4" x14ac:dyDescent="0.2">
      <c r="D2317" s="169"/>
    </row>
    <row r="2318" spans="4:4" x14ac:dyDescent="0.2">
      <c r="D2318" s="169"/>
    </row>
    <row r="2319" spans="4:4" x14ac:dyDescent="0.2">
      <c r="D2319" s="169"/>
    </row>
    <row r="2320" spans="4:4" x14ac:dyDescent="0.2">
      <c r="D2320" s="169"/>
    </row>
    <row r="2321" spans="4:4" x14ac:dyDescent="0.2">
      <c r="D2321" s="169"/>
    </row>
    <row r="2322" spans="4:4" x14ac:dyDescent="0.2">
      <c r="D2322" s="169"/>
    </row>
    <row r="2323" spans="4:4" x14ac:dyDescent="0.2">
      <c r="D2323" s="169"/>
    </row>
    <row r="2324" spans="4:4" x14ac:dyDescent="0.2">
      <c r="D2324" s="169"/>
    </row>
    <row r="2325" spans="4:4" x14ac:dyDescent="0.2">
      <c r="D2325" s="169"/>
    </row>
    <row r="2326" spans="4:4" x14ac:dyDescent="0.2">
      <c r="D2326" s="169"/>
    </row>
    <row r="2327" spans="4:4" x14ac:dyDescent="0.2">
      <c r="D2327" s="169"/>
    </row>
    <row r="2328" spans="4:4" x14ac:dyDescent="0.2">
      <c r="D2328" s="169"/>
    </row>
    <row r="2329" spans="4:4" x14ac:dyDescent="0.2">
      <c r="D2329" s="169"/>
    </row>
    <row r="2330" spans="4:4" x14ac:dyDescent="0.2">
      <c r="D2330" s="169"/>
    </row>
    <row r="2331" spans="4:4" x14ac:dyDescent="0.2">
      <c r="D2331" s="169"/>
    </row>
    <row r="2332" spans="4:4" x14ac:dyDescent="0.2">
      <c r="D2332" s="169"/>
    </row>
    <row r="2333" spans="4:4" x14ac:dyDescent="0.2">
      <c r="D2333" s="169"/>
    </row>
    <row r="2334" spans="4:4" x14ac:dyDescent="0.2">
      <c r="D2334" s="169"/>
    </row>
    <row r="2335" spans="4:4" x14ac:dyDescent="0.2">
      <c r="D2335" s="169"/>
    </row>
    <row r="2336" spans="4:4" x14ac:dyDescent="0.2">
      <c r="D2336" s="169"/>
    </row>
    <row r="2337" spans="4:4" x14ac:dyDescent="0.2">
      <c r="D2337" s="169"/>
    </row>
    <row r="2338" spans="4:4" x14ac:dyDescent="0.2">
      <c r="D2338" s="169"/>
    </row>
    <row r="2339" spans="4:4" x14ac:dyDescent="0.2">
      <c r="D2339" s="169"/>
    </row>
    <row r="2340" spans="4:4" x14ac:dyDescent="0.2">
      <c r="D2340" s="169"/>
    </row>
    <row r="2341" spans="4:4" x14ac:dyDescent="0.2">
      <c r="D2341" s="169"/>
    </row>
    <row r="2342" spans="4:4" x14ac:dyDescent="0.2">
      <c r="D2342" s="169"/>
    </row>
    <row r="2343" spans="4:4" x14ac:dyDescent="0.2">
      <c r="D2343" s="169"/>
    </row>
    <row r="2344" spans="4:4" x14ac:dyDescent="0.2">
      <c r="D2344" s="169"/>
    </row>
    <row r="2345" spans="4:4" x14ac:dyDescent="0.2">
      <c r="D2345" s="169"/>
    </row>
    <row r="2346" spans="4:4" x14ac:dyDescent="0.2">
      <c r="D2346" s="169"/>
    </row>
    <row r="2347" spans="4:4" x14ac:dyDescent="0.2">
      <c r="D2347" s="169"/>
    </row>
    <row r="2348" spans="4:4" x14ac:dyDescent="0.2">
      <c r="D2348" s="169"/>
    </row>
    <row r="2349" spans="4:4" x14ac:dyDescent="0.2">
      <c r="D2349" s="169"/>
    </row>
    <row r="2350" spans="4:4" x14ac:dyDescent="0.2">
      <c r="D2350" s="169"/>
    </row>
    <row r="2351" spans="4:4" x14ac:dyDescent="0.2">
      <c r="D2351" s="169"/>
    </row>
    <row r="2352" spans="4:4" x14ac:dyDescent="0.2">
      <c r="D2352" s="169"/>
    </row>
    <row r="2353" spans="4:4" x14ac:dyDescent="0.2">
      <c r="D2353" s="169"/>
    </row>
    <row r="2354" spans="4:4" x14ac:dyDescent="0.2">
      <c r="D2354" s="169"/>
    </row>
    <row r="2355" spans="4:4" x14ac:dyDescent="0.2">
      <c r="D2355" s="169"/>
    </row>
    <row r="2356" spans="4:4" x14ac:dyDescent="0.2">
      <c r="D2356" s="169"/>
    </row>
    <row r="2357" spans="4:4" x14ac:dyDescent="0.2">
      <c r="D2357" s="169"/>
    </row>
    <row r="2358" spans="4:4" x14ac:dyDescent="0.2">
      <c r="D2358" s="169"/>
    </row>
    <row r="2359" spans="4:4" x14ac:dyDescent="0.2">
      <c r="D2359" s="169"/>
    </row>
    <row r="2360" spans="4:4" x14ac:dyDescent="0.2">
      <c r="D2360" s="169"/>
    </row>
    <row r="2361" spans="4:4" x14ac:dyDescent="0.2">
      <c r="D2361" s="169"/>
    </row>
    <row r="2362" spans="4:4" x14ac:dyDescent="0.2">
      <c r="D2362" s="169"/>
    </row>
    <row r="2363" spans="4:4" x14ac:dyDescent="0.2">
      <c r="D2363" s="169"/>
    </row>
    <row r="2364" spans="4:4" x14ac:dyDescent="0.2">
      <c r="D2364" s="169"/>
    </row>
    <row r="2365" spans="4:4" x14ac:dyDescent="0.2">
      <c r="D2365" s="169"/>
    </row>
    <row r="2366" spans="4:4" x14ac:dyDescent="0.2">
      <c r="D2366" s="169"/>
    </row>
    <row r="2367" spans="4:4" x14ac:dyDescent="0.2">
      <c r="D2367" s="169"/>
    </row>
    <row r="2368" spans="4:4" x14ac:dyDescent="0.2">
      <c r="D2368" s="169"/>
    </row>
    <row r="2369" spans="4:4" x14ac:dyDescent="0.2">
      <c r="D2369" s="169"/>
    </row>
    <row r="2370" spans="4:4" x14ac:dyDescent="0.2">
      <c r="D2370" s="169"/>
    </row>
    <row r="2371" spans="4:4" x14ac:dyDescent="0.2">
      <c r="D2371" s="169"/>
    </row>
    <row r="2372" spans="4:4" x14ac:dyDescent="0.2">
      <c r="D2372" s="169"/>
    </row>
    <row r="2373" spans="4:4" x14ac:dyDescent="0.2">
      <c r="D2373" s="169"/>
    </row>
    <row r="2374" spans="4:4" x14ac:dyDescent="0.2">
      <c r="D2374" s="169"/>
    </row>
    <row r="2375" spans="4:4" x14ac:dyDescent="0.2">
      <c r="D2375" s="169"/>
    </row>
    <row r="2376" spans="4:4" x14ac:dyDescent="0.2">
      <c r="D2376" s="169"/>
    </row>
    <row r="2377" spans="4:4" x14ac:dyDescent="0.2">
      <c r="D2377" s="169"/>
    </row>
    <row r="2378" spans="4:4" x14ac:dyDescent="0.2">
      <c r="D2378" s="169"/>
    </row>
    <row r="2379" spans="4:4" x14ac:dyDescent="0.2">
      <c r="D2379" s="169"/>
    </row>
    <row r="2380" spans="4:4" x14ac:dyDescent="0.2">
      <c r="D2380" s="169"/>
    </row>
    <row r="2381" spans="4:4" x14ac:dyDescent="0.2">
      <c r="D2381" s="169"/>
    </row>
    <row r="2382" spans="4:4" x14ac:dyDescent="0.2">
      <c r="D2382" s="169"/>
    </row>
    <row r="2383" spans="4:4" x14ac:dyDescent="0.2">
      <c r="D2383" s="169"/>
    </row>
    <row r="2384" spans="4:4" x14ac:dyDescent="0.2">
      <c r="D2384" s="169"/>
    </row>
    <row r="2385" spans="4:4" x14ac:dyDescent="0.2">
      <c r="D2385" s="169"/>
    </row>
    <row r="2386" spans="4:4" x14ac:dyDescent="0.2">
      <c r="D2386" s="169"/>
    </row>
    <row r="2387" spans="4:4" x14ac:dyDescent="0.2">
      <c r="D2387" s="169"/>
    </row>
    <row r="2388" spans="4:4" x14ac:dyDescent="0.2">
      <c r="D2388" s="169"/>
    </row>
    <row r="2389" spans="4:4" x14ac:dyDescent="0.2">
      <c r="D2389" s="169"/>
    </row>
    <row r="2390" spans="4:4" x14ac:dyDescent="0.2">
      <c r="D2390" s="169"/>
    </row>
    <row r="2391" spans="4:4" x14ac:dyDescent="0.2">
      <c r="D2391" s="169"/>
    </row>
    <row r="2392" spans="4:4" x14ac:dyDescent="0.2">
      <c r="D2392" s="169"/>
    </row>
    <row r="2393" spans="4:4" x14ac:dyDescent="0.2">
      <c r="D2393" s="169"/>
    </row>
    <row r="2394" spans="4:4" x14ac:dyDescent="0.2">
      <c r="D2394" s="169"/>
    </row>
    <row r="2395" spans="4:4" x14ac:dyDescent="0.2">
      <c r="D2395" s="169"/>
    </row>
    <row r="2396" spans="4:4" x14ac:dyDescent="0.2">
      <c r="D2396" s="169"/>
    </row>
    <row r="2397" spans="4:4" x14ac:dyDescent="0.2">
      <c r="D2397" s="169"/>
    </row>
    <row r="2398" spans="4:4" x14ac:dyDescent="0.2">
      <c r="D2398" s="169"/>
    </row>
    <row r="2399" spans="4:4" x14ac:dyDescent="0.2">
      <c r="D2399" s="169"/>
    </row>
    <row r="2400" spans="4:4" x14ac:dyDescent="0.2">
      <c r="D2400" s="169"/>
    </row>
    <row r="2401" spans="4:4" x14ac:dyDescent="0.2">
      <c r="D2401" s="169"/>
    </row>
    <row r="2402" spans="4:4" x14ac:dyDescent="0.2">
      <c r="D2402" s="169"/>
    </row>
    <row r="2403" spans="4:4" x14ac:dyDescent="0.2">
      <c r="D2403" s="169"/>
    </row>
    <row r="2404" spans="4:4" x14ac:dyDescent="0.2">
      <c r="D2404" s="169"/>
    </row>
    <row r="2405" spans="4:4" x14ac:dyDescent="0.2">
      <c r="D2405" s="169"/>
    </row>
    <row r="2406" spans="4:4" x14ac:dyDescent="0.2">
      <c r="D2406" s="169"/>
    </row>
    <row r="2407" spans="4:4" x14ac:dyDescent="0.2">
      <c r="D2407" s="169"/>
    </row>
    <row r="2408" spans="4:4" x14ac:dyDescent="0.2">
      <c r="D2408" s="169"/>
    </row>
    <row r="2409" spans="4:4" x14ac:dyDescent="0.2">
      <c r="D2409" s="169"/>
    </row>
    <row r="2410" spans="4:4" x14ac:dyDescent="0.2">
      <c r="D2410" s="169"/>
    </row>
    <row r="2411" spans="4:4" x14ac:dyDescent="0.2">
      <c r="D2411" s="169"/>
    </row>
    <row r="2412" spans="4:4" x14ac:dyDescent="0.2">
      <c r="D2412" s="169"/>
    </row>
    <row r="2413" spans="4:4" x14ac:dyDescent="0.2">
      <c r="D2413" s="169"/>
    </row>
    <row r="2414" spans="4:4" x14ac:dyDescent="0.2">
      <c r="D2414" s="169"/>
    </row>
    <row r="2415" spans="4:4" x14ac:dyDescent="0.2">
      <c r="D2415" s="169"/>
    </row>
    <row r="2416" spans="4:4" x14ac:dyDescent="0.2">
      <c r="D2416" s="169"/>
    </row>
    <row r="2417" spans="4:4" x14ac:dyDescent="0.2">
      <c r="D2417" s="169"/>
    </row>
    <row r="2418" spans="4:4" x14ac:dyDescent="0.2">
      <c r="D2418" s="169"/>
    </row>
    <row r="2419" spans="4:4" x14ac:dyDescent="0.2">
      <c r="D2419" s="169"/>
    </row>
    <row r="2420" spans="4:4" x14ac:dyDescent="0.2">
      <c r="D2420" s="169"/>
    </row>
    <row r="2421" spans="4:4" x14ac:dyDescent="0.2">
      <c r="D2421" s="169"/>
    </row>
    <row r="2422" spans="4:4" x14ac:dyDescent="0.2">
      <c r="D2422" s="169"/>
    </row>
    <row r="2423" spans="4:4" x14ac:dyDescent="0.2">
      <c r="D2423" s="169"/>
    </row>
    <row r="2424" spans="4:4" x14ac:dyDescent="0.2">
      <c r="D2424" s="169"/>
    </row>
    <row r="2425" spans="4:4" x14ac:dyDescent="0.2">
      <c r="D2425" s="169"/>
    </row>
    <row r="2426" spans="4:4" x14ac:dyDescent="0.2">
      <c r="D2426" s="169"/>
    </row>
    <row r="2427" spans="4:4" x14ac:dyDescent="0.2">
      <c r="D2427" s="169"/>
    </row>
    <row r="2428" spans="4:4" x14ac:dyDescent="0.2">
      <c r="D2428" s="169"/>
    </row>
    <row r="2429" spans="4:4" x14ac:dyDescent="0.2">
      <c r="D2429" s="169"/>
    </row>
    <row r="2430" spans="4:4" x14ac:dyDescent="0.2">
      <c r="D2430" s="169"/>
    </row>
    <row r="2431" spans="4:4" x14ac:dyDescent="0.2">
      <c r="D2431" s="169"/>
    </row>
    <row r="2432" spans="4:4" x14ac:dyDescent="0.2">
      <c r="D2432" s="169"/>
    </row>
    <row r="2433" spans="4:4" x14ac:dyDescent="0.2">
      <c r="D2433" s="169"/>
    </row>
    <row r="2434" spans="4:4" x14ac:dyDescent="0.2">
      <c r="D2434" s="169"/>
    </row>
    <row r="2435" spans="4:4" x14ac:dyDescent="0.2">
      <c r="D2435" s="169"/>
    </row>
    <row r="2436" spans="4:4" x14ac:dyDescent="0.2">
      <c r="D2436" s="169"/>
    </row>
    <row r="2437" spans="4:4" x14ac:dyDescent="0.2">
      <c r="D2437" s="169"/>
    </row>
    <row r="2438" spans="4:4" x14ac:dyDescent="0.2">
      <c r="D2438" s="169"/>
    </row>
    <row r="2439" spans="4:4" x14ac:dyDescent="0.2">
      <c r="D2439" s="169"/>
    </row>
    <row r="2440" spans="4:4" x14ac:dyDescent="0.2">
      <c r="D2440" s="169"/>
    </row>
    <row r="2441" spans="4:4" x14ac:dyDescent="0.2">
      <c r="D2441" s="169"/>
    </row>
    <row r="2442" spans="4:4" x14ac:dyDescent="0.2">
      <c r="D2442" s="169"/>
    </row>
    <row r="2443" spans="4:4" x14ac:dyDescent="0.2">
      <c r="D2443" s="169"/>
    </row>
    <row r="2444" spans="4:4" x14ac:dyDescent="0.2">
      <c r="D2444" s="169"/>
    </row>
    <row r="2445" spans="4:4" x14ac:dyDescent="0.2">
      <c r="D2445" s="169"/>
    </row>
    <row r="2446" spans="4:4" x14ac:dyDescent="0.2">
      <c r="D2446" s="169"/>
    </row>
    <row r="2447" spans="4:4" x14ac:dyDescent="0.2">
      <c r="D2447" s="169"/>
    </row>
    <row r="2448" spans="4:4" x14ac:dyDescent="0.2">
      <c r="D2448" s="169"/>
    </row>
    <row r="2449" spans="4:4" x14ac:dyDescent="0.2">
      <c r="D2449" s="169"/>
    </row>
    <row r="2450" spans="4:4" x14ac:dyDescent="0.2">
      <c r="D2450" s="169"/>
    </row>
    <row r="2451" spans="4:4" x14ac:dyDescent="0.2">
      <c r="D2451" s="169"/>
    </row>
    <row r="2452" spans="4:4" x14ac:dyDescent="0.2">
      <c r="D2452" s="169"/>
    </row>
    <row r="2453" spans="4:4" x14ac:dyDescent="0.2">
      <c r="D2453" s="169"/>
    </row>
    <row r="2454" spans="4:4" x14ac:dyDescent="0.2">
      <c r="D2454" s="169"/>
    </row>
    <row r="2455" spans="4:4" x14ac:dyDescent="0.2">
      <c r="D2455" s="169"/>
    </row>
    <row r="2456" spans="4:4" x14ac:dyDescent="0.2">
      <c r="D2456" s="169"/>
    </row>
    <row r="2457" spans="4:4" x14ac:dyDescent="0.2">
      <c r="D2457" s="169"/>
    </row>
    <row r="2458" spans="4:4" x14ac:dyDescent="0.2">
      <c r="D2458" s="169"/>
    </row>
    <row r="2459" spans="4:4" x14ac:dyDescent="0.2">
      <c r="D2459" s="169"/>
    </row>
    <row r="2460" spans="4:4" x14ac:dyDescent="0.2">
      <c r="D2460" s="169"/>
    </row>
    <row r="2461" spans="4:4" x14ac:dyDescent="0.2">
      <c r="D2461" s="169"/>
    </row>
    <row r="2462" spans="4:4" x14ac:dyDescent="0.2">
      <c r="D2462" s="169"/>
    </row>
    <row r="2463" spans="4:4" x14ac:dyDescent="0.2">
      <c r="D2463" s="169"/>
    </row>
    <row r="2464" spans="4:4" x14ac:dyDescent="0.2">
      <c r="D2464" s="169"/>
    </row>
    <row r="2465" spans="4:4" x14ac:dyDescent="0.2">
      <c r="D2465" s="169"/>
    </row>
    <row r="2466" spans="4:4" x14ac:dyDescent="0.2">
      <c r="D2466" s="169"/>
    </row>
    <row r="2467" spans="4:4" x14ac:dyDescent="0.2">
      <c r="D2467" s="169"/>
    </row>
    <row r="2468" spans="4:4" x14ac:dyDescent="0.2">
      <c r="D2468" s="169"/>
    </row>
    <row r="2469" spans="4:4" x14ac:dyDescent="0.2">
      <c r="D2469" s="169"/>
    </row>
    <row r="2470" spans="4:4" x14ac:dyDescent="0.2">
      <c r="D2470" s="169"/>
    </row>
    <row r="2471" spans="4:4" x14ac:dyDescent="0.2">
      <c r="D2471" s="169"/>
    </row>
    <row r="2472" spans="4:4" x14ac:dyDescent="0.2">
      <c r="D2472" s="169"/>
    </row>
    <row r="2473" spans="4:4" x14ac:dyDescent="0.2">
      <c r="D2473" s="169"/>
    </row>
    <row r="2474" spans="4:4" x14ac:dyDescent="0.2">
      <c r="D2474" s="169"/>
    </row>
    <row r="2475" spans="4:4" x14ac:dyDescent="0.2">
      <c r="D2475" s="169"/>
    </row>
    <row r="2476" spans="4:4" x14ac:dyDescent="0.2">
      <c r="D2476" s="169"/>
    </row>
    <row r="2477" spans="4:4" x14ac:dyDescent="0.2">
      <c r="D2477" s="169"/>
    </row>
    <row r="2478" spans="4:4" x14ac:dyDescent="0.2">
      <c r="D2478" s="169"/>
    </row>
    <row r="2479" spans="4:4" x14ac:dyDescent="0.2">
      <c r="D2479" s="169"/>
    </row>
    <row r="2480" spans="4:4" x14ac:dyDescent="0.2">
      <c r="D2480" s="169"/>
    </row>
    <row r="2481" spans="4:4" x14ac:dyDescent="0.2">
      <c r="D2481" s="169"/>
    </row>
    <row r="2482" spans="4:4" x14ac:dyDescent="0.2">
      <c r="D2482" s="169"/>
    </row>
    <row r="2483" spans="4:4" x14ac:dyDescent="0.2">
      <c r="D2483" s="169"/>
    </row>
    <row r="2484" spans="4:4" x14ac:dyDescent="0.2">
      <c r="D2484" s="169"/>
    </row>
    <row r="2485" spans="4:4" x14ac:dyDescent="0.2">
      <c r="D2485" s="169"/>
    </row>
    <row r="2486" spans="4:4" x14ac:dyDescent="0.2">
      <c r="D2486" s="169"/>
    </row>
    <row r="2487" spans="4:4" x14ac:dyDescent="0.2">
      <c r="D2487" s="169"/>
    </row>
    <row r="2488" spans="4:4" x14ac:dyDescent="0.2">
      <c r="D2488" s="169"/>
    </row>
    <row r="2489" spans="4:4" x14ac:dyDescent="0.2">
      <c r="D2489" s="169"/>
    </row>
    <row r="2490" spans="4:4" x14ac:dyDescent="0.2">
      <c r="D2490" s="169"/>
    </row>
    <row r="2491" spans="4:4" x14ac:dyDescent="0.2">
      <c r="D2491" s="169"/>
    </row>
    <row r="2492" spans="4:4" x14ac:dyDescent="0.2">
      <c r="D2492" s="169"/>
    </row>
    <row r="2493" spans="4:4" x14ac:dyDescent="0.2">
      <c r="D2493" s="169"/>
    </row>
    <row r="2494" spans="4:4" x14ac:dyDescent="0.2">
      <c r="D2494" s="169"/>
    </row>
    <row r="2495" spans="4:4" x14ac:dyDescent="0.2">
      <c r="D2495" s="169"/>
    </row>
    <row r="2496" spans="4:4" x14ac:dyDescent="0.2">
      <c r="D2496" s="169"/>
    </row>
    <row r="2497" spans="4:4" x14ac:dyDescent="0.2">
      <c r="D2497" s="169"/>
    </row>
    <row r="2498" spans="4:4" x14ac:dyDescent="0.2">
      <c r="D2498" s="169"/>
    </row>
    <row r="2499" spans="4:4" x14ac:dyDescent="0.2">
      <c r="D2499" s="169"/>
    </row>
    <row r="2500" spans="4:4" x14ac:dyDescent="0.2">
      <c r="D2500" s="169"/>
    </row>
    <row r="2501" spans="4:4" x14ac:dyDescent="0.2">
      <c r="D2501" s="169"/>
    </row>
    <row r="2502" spans="4:4" x14ac:dyDescent="0.2">
      <c r="D2502" s="169"/>
    </row>
    <row r="2503" spans="4:4" x14ac:dyDescent="0.2">
      <c r="D2503" s="169"/>
    </row>
    <row r="2504" spans="4:4" x14ac:dyDescent="0.2">
      <c r="D2504" s="169"/>
    </row>
    <row r="2505" spans="4:4" x14ac:dyDescent="0.2">
      <c r="D2505" s="169"/>
    </row>
    <row r="2506" spans="4:4" x14ac:dyDescent="0.2">
      <c r="D2506" s="169"/>
    </row>
    <row r="2507" spans="4:4" x14ac:dyDescent="0.2">
      <c r="D2507" s="169"/>
    </row>
    <row r="2508" spans="4:4" x14ac:dyDescent="0.2">
      <c r="D2508" s="169"/>
    </row>
    <row r="2509" spans="4:4" x14ac:dyDescent="0.2">
      <c r="D2509" s="169"/>
    </row>
    <row r="2510" spans="4:4" x14ac:dyDescent="0.2">
      <c r="D2510" s="169"/>
    </row>
    <row r="2511" spans="4:4" x14ac:dyDescent="0.2">
      <c r="D2511" s="169"/>
    </row>
    <row r="2512" spans="4:4" x14ac:dyDescent="0.2">
      <c r="D2512" s="169"/>
    </row>
    <row r="2513" spans="4:4" x14ac:dyDescent="0.2">
      <c r="D2513" s="169"/>
    </row>
    <row r="2514" spans="4:4" x14ac:dyDescent="0.2">
      <c r="D2514" s="169"/>
    </row>
    <row r="2515" spans="4:4" x14ac:dyDescent="0.2">
      <c r="D2515" s="169"/>
    </row>
    <row r="2516" spans="4:4" x14ac:dyDescent="0.2">
      <c r="D2516" s="169"/>
    </row>
    <row r="2517" spans="4:4" x14ac:dyDescent="0.2">
      <c r="D2517" s="169"/>
    </row>
    <row r="2518" spans="4:4" x14ac:dyDescent="0.2">
      <c r="D2518" s="169"/>
    </row>
    <row r="2519" spans="4:4" x14ac:dyDescent="0.2">
      <c r="D2519" s="169"/>
    </row>
    <row r="2520" spans="4:4" x14ac:dyDescent="0.2">
      <c r="D2520" s="169"/>
    </row>
    <row r="2521" spans="4:4" x14ac:dyDescent="0.2">
      <c r="D2521" s="169"/>
    </row>
    <row r="2522" spans="4:4" x14ac:dyDescent="0.2">
      <c r="D2522" s="169"/>
    </row>
    <row r="2523" spans="4:4" x14ac:dyDescent="0.2">
      <c r="D2523" s="169"/>
    </row>
    <row r="2524" spans="4:4" x14ac:dyDescent="0.2">
      <c r="D2524" s="169"/>
    </row>
    <row r="2525" spans="4:4" x14ac:dyDescent="0.2">
      <c r="D2525" s="169"/>
    </row>
    <row r="2526" spans="4:4" x14ac:dyDescent="0.2">
      <c r="D2526" s="169"/>
    </row>
    <row r="2527" spans="4:4" x14ac:dyDescent="0.2">
      <c r="D2527" s="169"/>
    </row>
    <row r="2528" spans="4:4" x14ac:dyDescent="0.2">
      <c r="D2528" s="169"/>
    </row>
    <row r="2529" spans="4:4" x14ac:dyDescent="0.2">
      <c r="D2529" s="169"/>
    </row>
    <row r="2530" spans="4:4" x14ac:dyDescent="0.2">
      <c r="D2530" s="169"/>
    </row>
    <row r="2531" spans="4:4" x14ac:dyDescent="0.2">
      <c r="D2531" s="169"/>
    </row>
    <row r="2532" spans="4:4" x14ac:dyDescent="0.2">
      <c r="D2532" s="169"/>
    </row>
    <row r="2533" spans="4:4" x14ac:dyDescent="0.2">
      <c r="D2533" s="169"/>
    </row>
    <row r="2534" spans="4:4" x14ac:dyDescent="0.2">
      <c r="D2534" s="169"/>
    </row>
    <row r="2535" spans="4:4" x14ac:dyDescent="0.2">
      <c r="D2535" s="169"/>
    </row>
    <row r="2536" spans="4:4" x14ac:dyDescent="0.2">
      <c r="D2536" s="169"/>
    </row>
    <row r="2537" spans="4:4" x14ac:dyDescent="0.2">
      <c r="D2537" s="169"/>
    </row>
    <row r="2538" spans="4:4" x14ac:dyDescent="0.2">
      <c r="D2538" s="169"/>
    </row>
    <row r="2539" spans="4:4" x14ac:dyDescent="0.2">
      <c r="D2539" s="169"/>
    </row>
    <row r="2540" spans="4:4" x14ac:dyDescent="0.2">
      <c r="D2540" s="169"/>
    </row>
    <row r="2541" spans="4:4" x14ac:dyDescent="0.2">
      <c r="D2541" s="169"/>
    </row>
    <row r="2542" spans="4:4" x14ac:dyDescent="0.2">
      <c r="D2542" s="169"/>
    </row>
    <row r="2543" spans="4:4" x14ac:dyDescent="0.2">
      <c r="D2543" s="169"/>
    </row>
    <row r="2544" spans="4:4" x14ac:dyDescent="0.2">
      <c r="D2544" s="169"/>
    </row>
    <row r="2545" spans="4:4" x14ac:dyDescent="0.2">
      <c r="D2545" s="169"/>
    </row>
    <row r="2546" spans="4:4" x14ac:dyDescent="0.2">
      <c r="D2546" s="169"/>
    </row>
    <row r="2547" spans="4:4" x14ac:dyDescent="0.2">
      <c r="D2547" s="169"/>
    </row>
    <row r="2548" spans="4:4" x14ac:dyDescent="0.2">
      <c r="D2548" s="169"/>
    </row>
    <row r="2549" spans="4:4" x14ac:dyDescent="0.2">
      <c r="D2549" s="169"/>
    </row>
    <row r="2550" spans="4:4" x14ac:dyDescent="0.2">
      <c r="D2550" s="169"/>
    </row>
    <row r="2551" spans="4:4" x14ac:dyDescent="0.2">
      <c r="D2551" s="169"/>
    </row>
    <row r="2552" spans="4:4" x14ac:dyDescent="0.2">
      <c r="D2552" s="169"/>
    </row>
    <row r="2553" spans="4:4" x14ac:dyDescent="0.2">
      <c r="D2553" s="169"/>
    </row>
    <row r="2554" spans="4:4" x14ac:dyDescent="0.2">
      <c r="D2554" s="169"/>
    </row>
    <row r="2555" spans="4:4" x14ac:dyDescent="0.2">
      <c r="D2555" s="169"/>
    </row>
    <row r="2556" spans="4:4" x14ac:dyDescent="0.2">
      <c r="D2556" s="169"/>
    </row>
    <row r="2557" spans="4:4" x14ac:dyDescent="0.2">
      <c r="D2557" s="169"/>
    </row>
    <row r="2558" spans="4:4" x14ac:dyDescent="0.2">
      <c r="D2558" s="169"/>
    </row>
    <row r="2559" spans="4:4" x14ac:dyDescent="0.2">
      <c r="D2559" s="169"/>
    </row>
    <row r="2560" spans="4:4" x14ac:dyDescent="0.2">
      <c r="D2560" s="169"/>
    </row>
    <row r="2561" spans="4:4" x14ac:dyDescent="0.2">
      <c r="D2561" s="169"/>
    </row>
    <row r="2562" spans="4:4" x14ac:dyDescent="0.2">
      <c r="D2562" s="169"/>
    </row>
    <row r="2563" spans="4:4" x14ac:dyDescent="0.2">
      <c r="D2563" s="169"/>
    </row>
    <row r="2564" spans="4:4" x14ac:dyDescent="0.2">
      <c r="D2564" s="169"/>
    </row>
    <row r="2565" spans="4:4" x14ac:dyDescent="0.2">
      <c r="D2565" s="169"/>
    </row>
    <row r="2566" spans="4:4" x14ac:dyDescent="0.2">
      <c r="D2566" s="169"/>
    </row>
    <row r="2567" spans="4:4" x14ac:dyDescent="0.2">
      <c r="D2567" s="169"/>
    </row>
    <row r="2568" spans="4:4" x14ac:dyDescent="0.2">
      <c r="D2568" s="169"/>
    </row>
    <row r="2569" spans="4:4" x14ac:dyDescent="0.2">
      <c r="D2569" s="169"/>
    </row>
    <row r="2570" spans="4:4" x14ac:dyDescent="0.2">
      <c r="D2570" s="169"/>
    </row>
    <row r="2571" spans="4:4" x14ac:dyDescent="0.2">
      <c r="D2571" s="169"/>
    </row>
    <row r="2572" spans="4:4" x14ac:dyDescent="0.2">
      <c r="D2572" s="169"/>
    </row>
    <row r="2573" spans="4:4" x14ac:dyDescent="0.2">
      <c r="D2573" s="169"/>
    </row>
    <row r="2574" spans="4:4" x14ac:dyDescent="0.2">
      <c r="D2574" s="169"/>
    </row>
    <row r="2575" spans="4:4" x14ac:dyDescent="0.2">
      <c r="D2575" s="169"/>
    </row>
    <row r="2576" spans="4:4" x14ac:dyDescent="0.2">
      <c r="D2576" s="169"/>
    </row>
    <row r="2577" spans="4:4" x14ac:dyDescent="0.2">
      <c r="D2577" s="169"/>
    </row>
    <row r="2578" spans="4:4" x14ac:dyDescent="0.2">
      <c r="D2578" s="169"/>
    </row>
    <row r="2579" spans="4:4" x14ac:dyDescent="0.2">
      <c r="D2579" s="169"/>
    </row>
    <row r="2580" spans="4:4" x14ac:dyDescent="0.2">
      <c r="D2580" s="169"/>
    </row>
    <row r="2581" spans="4:4" x14ac:dyDescent="0.2">
      <c r="D2581" s="169"/>
    </row>
    <row r="2582" spans="4:4" x14ac:dyDescent="0.2">
      <c r="D2582" s="169"/>
    </row>
    <row r="2583" spans="4:4" x14ac:dyDescent="0.2">
      <c r="D2583" s="169"/>
    </row>
    <row r="2584" spans="4:4" x14ac:dyDescent="0.2">
      <c r="D2584" s="169"/>
    </row>
    <row r="2585" spans="4:4" x14ac:dyDescent="0.2">
      <c r="D2585" s="169"/>
    </row>
    <row r="2586" spans="4:4" x14ac:dyDescent="0.2">
      <c r="D2586" s="169"/>
    </row>
    <row r="2587" spans="4:4" x14ac:dyDescent="0.2">
      <c r="D2587" s="169"/>
    </row>
    <row r="2588" spans="4:4" x14ac:dyDescent="0.2">
      <c r="D2588" s="169"/>
    </row>
    <row r="2589" spans="4:4" x14ac:dyDescent="0.2">
      <c r="D2589" s="169"/>
    </row>
    <row r="2590" spans="4:4" x14ac:dyDescent="0.2">
      <c r="D2590" s="169"/>
    </row>
    <row r="2591" spans="4:4" x14ac:dyDescent="0.2">
      <c r="D2591" s="169"/>
    </row>
    <row r="2592" spans="4:4" x14ac:dyDescent="0.2">
      <c r="D2592" s="169"/>
    </row>
    <row r="2593" spans="4:4" x14ac:dyDescent="0.2">
      <c r="D2593" s="169"/>
    </row>
    <row r="2594" spans="4:4" x14ac:dyDescent="0.2">
      <c r="D2594" s="169"/>
    </row>
    <row r="2595" spans="4:4" x14ac:dyDescent="0.2">
      <c r="D2595" s="169"/>
    </row>
    <row r="2596" spans="4:4" x14ac:dyDescent="0.2">
      <c r="D2596" s="169"/>
    </row>
    <row r="2597" spans="4:4" x14ac:dyDescent="0.2">
      <c r="D2597" s="169"/>
    </row>
    <row r="2598" spans="4:4" x14ac:dyDescent="0.2">
      <c r="D2598" s="169"/>
    </row>
    <row r="2599" spans="4:4" x14ac:dyDescent="0.2">
      <c r="D2599" s="169"/>
    </row>
    <row r="2600" spans="4:4" x14ac:dyDescent="0.2">
      <c r="D2600" s="169"/>
    </row>
    <row r="2601" spans="4:4" x14ac:dyDescent="0.2">
      <c r="D2601" s="169"/>
    </row>
    <row r="2602" spans="4:4" x14ac:dyDescent="0.2">
      <c r="D2602" s="169"/>
    </row>
    <row r="2603" spans="4:4" x14ac:dyDescent="0.2">
      <c r="D2603" s="169"/>
    </row>
    <row r="2604" spans="4:4" x14ac:dyDescent="0.2">
      <c r="D2604" s="169"/>
    </row>
    <row r="2605" spans="4:4" x14ac:dyDescent="0.2">
      <c r="D2605" s="169"/>
    </row>
    <row r="2606" spans="4:4" x14ac:dyDescent="0.2">
      <c r="D2606" s="169"/>
    </row>
    <row r="2607" spans="4:4" x14ac:dyDescent="0.2">
      <c r="D2607" s="169"/>
    </row>
    <row r="2608" spans="4:4" x14ac:dyDescent="0.2">
      <c r="D2608" s="169"/>
    </row>
    <row r="2609" spans="4:4" x14ac:dyDescent="0.2">
      <c r="D2609" s="169"/>
    </row>
    <row r="2610" spans="4:4" x14ac:dyDescent="0.2">
      <c r="D2610" s="169"/>
    </row>
    <row r="2611" spans="4:4" x14ac:dyDescent="0.2">
      <c r="D2611" s="169"/>
    </row>
    <row r="2612" spans="4:4" x14ac:dyDescent="0.2">
      <c r="D2612" s="169"/>
    </row>
    <row r="2613" spans="4:4" x14ac:dyDescent="0.2">
      <c r="D2613" s="169"/>
    </row>
    <row r="2614" spans="4:4" x14ac:dyDescent="0.2">
      <c r="D2614" s="169"/>
    </row>
    <row r="2615" spans="4:4" x14ac:dyDescent="0.2">
      <c r="D2615" s="169"/>
    </row>
    <row r="2616" spans="4:4" x14ac:dyDescent="0.2">
      <c r="D2616" s="169"/>
    </row>
    <row r="2617" spans="4:4" x14ac:dyDescent="0.2">
      <c r="D2617" s="169"/>
    </row>
    <row r="2618" spans="4:4" x14ac:dyDescent="0.2">
      <c r="D2618" s="169"/>
    </row>
    <row r="2619" spans="4:4" x14ac:dyDescent="0.2">
      <c r="D2619" s="169"/>
    </row>
    <row r="2620" spans="4:4" x14ac:dyDescent="0.2">
      <c r="D2620" s="169"/>
    </row>
    <row r="2621" spans="4:4" x14ac:dyDescent="0.2">
      <c r="D2621" s="169"/>
    </row>
    <row r="2622" spans="4:4" x14ac:dyDescent="0.2">
      <c r="D2622" s="169"/>
    </row>
    <row r="2623" spans="4:4" x14ac:dyDescent="0.2">
      <c r="D2623" s="169"/>
    </row>
    <row r="2624" spans="4:4" x14ac:dyDescent="0.2">
      <c r="D2624" s="169"/>
    </row>
    <row r="2625" spans="4:4" x14ac:dyDescent="0.2">
      <c r="D2625" s="169"/>
    </row>
    <row r="2626" spans="4:4" x14ac:dyDescent="0.2">
      <c r="D2626" s="169"/>
    </row>
    <row r="2627" spans="4:4" x14ac:dyDescent="0.2">
      <c r="D2627" s="169"/>
    </row>
    <row r="2628" spans="4:4" x14ac:dyDescent="0.2">
      <c r="D2628" s="169"/>
    </row>
    <row r="2629" spans="4:4" x14ac:dyDescent="0.2">
      <c r="D2629" s="169"/>
    </row>
    <row r="2630" spans="4:4" x14ac:dyDescent="0.2">
      <c r="D2630" s="169"/>
    </row>
    <row r="2631" spans="4:4" x14ac:dyDescent="0.2">
      <c r="D2631" s="169"/>
    </row>
    <row r="2632" spans="4:4" x14ac:dyDescent="0.2">
      <c r="D2632" s="169"/>
    </row>
    <row r="2633" spans="4:4" x14ac:dyDescent="0.2">
      <c r="D2633" s="169"/>
    </row>
    <row r="2634" spans="4:4" x14ac:dyDescent="0.2">
      <c r="D2634" s="169"/>
    </row>
    <row r="2635" spans="4:4" x14ac:dyDescent="0.2">
      <c r="D2635" s="169"/>
    </row>
    <row r="2636" spans="4:4" x14ac:dyDescent="0.2">
      <c r="D2636" s="169"/>
    </row>
    <row r="2637" spans="4:4" x14ac:dyDescent="0.2">
      <c r="D2637" s="169"/>
    </row>
    <row r="2638" spans="4:4" x14ac:dyDescent="0.2">
      <c r="D2638" s="169"/>
    </row>
    <row r="2639" spans="4:4" x14ac:dyDescent="0.2">
      <c r="D2639" s="169"/>
    </row>
    <row r="2640" spans="4:4" x14ac:dyDescent="0.2">
      <c r="D2640" s="169"/>
    </row>
    <row r="2641" spans="4:4" x14ac:dyDescent="0.2">
      <c r="D2641" s="169"/>
    </row>
    <row r="2642" spans="4:4" x14ac:dyDescent="0.2">
      <c r="D2642" s="169"/>
    </row>
    <row r="2643" spans="4:4" x14ac:dyDescent="0.2">
      <c r="D2643" s="169"/>
    </row>
    <row r="2644" spans="4:4" x14ac:dyDescent="0.2">
      <c r="D2644" s="169"/>
    </row>
    <row r="2645" spans="4:4" x14ac:dyDescent="0.2">
      <c r="D2645" s="169"/>
    </row>
    <row r="2646" spans="4:4" x14ac:dyDescent="0.2">
      <c r="D2646" s="169"/>
    </row>
    <row r="2647" spans="4:4" x14ac:dyDescent="0.2">
      <c r="D2647" s="169"/>
    </row>
    <row r="2648" spans="4:4" x14ac:dyDescent="0.2">
      <c r="D2648" s="169"/>
    </row>
    <row r="2649" spans="4:4" x14ac:dyDescent="0.2">
      <c r="D2649" s="169"/>
    </row>
    <row r="2650" spans="4:4" x14ac:dyDescent="0.2">
      <c r="D2650" s="169"/>
    </row>
    <row r="2651" spans="4:4" x14ac:dyDescent="0.2">
      <c r="D2651" s="169"/>
    </row>
    <row r="2652" spans="4:4" x14ac:dyDescent="0.2">
      <c r="D2652" s="169"/>
    </row>
    <row r="2653" spans="4:4" x14ac:dyDescent="0.2">
      <c r="D2653" s="169"/>
    </row>
    <row r="2654" spans="4:4" x14ac:dyDescent="0.2">
      <c r="D2654" s="169"/>
    </row>
    <row r="2655" spans="4:4" x14ac:dyDescent="0.2">
      <c r="D2655" s="169"/>
    </row>
    <row r="2656" spans="4:4" x14ac:dyDescent="0.2">
      <c r="D2656" s="169"/>
    </row>
    <row r="2657" spans="4:4" x14ac:dyDescent="0.2">
      <c r="D2657" s="169"/>
    </row>
    <row r="2658" spans="4:4" x14ac:dyDescent="0.2">
      <c r="D2658" s="169"/>
    </row>
    <row r="2659" spans="4:4" x14ac:dyDescent="0.2">
      <c r="D2659" s="169"/>
    </row>
    <row r="2660" spans="4:4" x14ac:dyDescent="0.2">
      <c r="D2660" s="169"/>
    </row>
    <row r="2661" spans="4:4" x14ac:dyDescent="0.2">
      <c r="D2661" s="169"/>
    </row>
    <row r="2662" spans="4:4" x14ac:dyDescent="0.2">
      <c r="D2662" s="169"/>
    </row>
    <row r="2663" spans="4:4" x14ac:dyDescent="0.2">
      <c r="D2663" s="169"/>
    </row>
    <row r="2664" spans="4:4" x14ac:dyDescent="0.2">
      <c r="D2664" s="169"/>
    </row>
    <row r="2665" spans="4:4" x14ac:dyDescent="0.2">
      <c r="D2665" s="169"/>
    </row>
    <row r="2666" spans="4:4" x14ac:dyDescent="0.2">
      <c r="D2666" s="169"/>
    </row>
    <row r="2667" spans="4:4" x14ac:dyDescent="0.2">
      <c r="D2667" s="169"/>
    </row>
    <row r="2668" spans="4:4" x14ac:dyDescent="0.2">
      <c r="D2668" s="169"/>
    </row>
    <row r="2669" spans="4:4" x14ac:dyDescent="0.2">
      <c r="D2669" s="169"/>
    </row>
    <row r="2670" spans="4:4" x14ac:dyDescent="0.2">
      <c r="D2670" s="169"/>
    </row>
    <row r="2671" spans="4:4" x14ac:dyDescent="0.2">
      <c r="D2671" s="169"/>
    </row>
    <row r="2672" spans="4:4" x14ac:dyDescent="0.2">
      <c r="D2672" s="169"/>
    </row>
    <row r="2673" spans="4:4" x14ac:dyDescent="0.2">
      <c r="D2673" s="169"/>
    </row>
    <row r="2674" spans="4:4" x14ac:dyDescent="0.2">
      <c r="D2674" s="169"/>
    </row>
    <row r="2675" spans="4:4" x14ac:dyDescent="0.2">
      <c r="D2675" s="169"/>
    </row>
    <row r="2676" spans="4:4" x14ac:dyDescent="0.2">
      <c r="D2676" s="169"/>
    </row>
    <row r="2677" spans="4:4" x14ac:dyDescent="0.2">
      <c r="D2677" s="169"/>
    </row>
    <row r="2678" spans="4:4" x14ac:dyDescent="0.2">
      <c r="D2678" s="169"/>
    </row>
    <row r="2679" spans="4:4" x14ac:dyDescent="0.2">
      <c r="D2679" s="169"/>
    </row>
    <row r="2680" spans="4:4" x14ac:dyDescent="0.2">
      <c r="D2680" s="169"/>
    </row>
    <row r="2681" spans="4:4" x14ac:dyDescent="0.2">
      <c r="D2681" s="169"/>
    </row>
    <row r="2682" spans="4:4" x14ac:dyDescent="0.2">
      <c r="D2682" s="169"/>
    </row>
    <row r="2683" spans="4:4" x14ac:dyDescent="0.2">
      <c r="D2683" s="169"/>
    </row>
    <row r="2684" spans="4:4" x14ac:dyDescent="0.2">
      <c r="D2684" s="169"/>
    </row>
    <row r="2685" spans="4:4" x14ac:dyDescent="0.2">
      <c r="D2685" s="169"/>
    </row>
    <row r="2686" spans="4:4" x14ac:dyDescent="0.2">
      <c r="D2686" s="169"/>
    </row>
    <row r="2687" spans="4:4" x14ac:dyDescent="0.2">
      <c r="D2687" s="169"/>
    </row>
    <row r="2688" spans="4:4" x14ac:dyDescent="0.2">
      <c r="D2688" s="169"/>
    </row>
    <row r="2689" spans="4:4" x14ac:dyDescent="0.2">
      <c r="D2689" s="169"/>
    </row>
    <row r="2690" spans="4:4" x14ac:dyDescent="0.2">
      <c r="D2690" s="169"/>
    </row>
    <row r="2691" spans="4:4" x14ac:dyDescent="0.2">
      <c r="D2691" s="169"/>
    </row>
    <row r="2692" spans="4:4" x14ac:dyDescent="0.2">
      <c r="D2692" s="169"/>
    </row>
    <row r="2693" spans="4:4" x14ac:dyDescent="0.2">
      <c r="D2693" s="169"/>
    </row>
    <row r="2694" spans="4:4" x14ac:dyDescent="0.2">
      <c r="D2694" s="169"/>
    </row>
    <row r="2695" spans="4:4" x14ac:dyDescent="0.2">
      <c r="D2695" s="169"/>
    </row>
    <row r="2696" spans="4:4" x14ac:dyDescent="0.2">
      <c r="D2696" s="169"/>
    </row>
    <row r="2697" spans="4:4" x14ac:dyDescent="0.2">
      <c r="D2697" s="169"/>
    </row>
    <row r="2698" spans="4:4" x14ac:dyDescent="0.2">
      <c r="D2698" s="169"/>
    </row>
    <row r="2699" spans="4:4" x14ac:dyDescent="0.2">
      <c r="D2699" s="169"/>
    </row>
    <row r="2700" spans="4:4" x14ac:dyDescent="0.2">
      <c r="D2700" s="169"/>
    </row>
    <row r="2701" spans="4:4" x14ac:dyDescent="0.2">
      <c r="D2701" s="169"/>
    </row>
    <row r="2702" spans="4:4" x14ac:dyDescent="0.2">
      <c r="D2702" s="169"/>
    </row>
    <row r="2703" spans="4:4" x14ac:dyDescent="0.2">
      <c r="D2703" s="169"/>
    </row>
    <row r="2704" spans="4:4" x14ac:dyDescent="0.2">
      <c r="D2704" s="169"/>
    </row>
    <row r="2705" spans="4:4" x14ac:dyDescent="0.2">
      <c r="D2705" s="169"/>
    </row>
    <row r="2706" spans="4:4" x14ac:dyDescent="0.2">
      <c r="D2706" s="169"/>
    </row>
    <row r="2707" spans="4:4" x14ac:dyDescent="0.2">
      <c r="D2707" s="169"/>
    </row>
    <row r="2708" spans="4:4" x14ac:dyDescent="0.2">
      <c r="D2708" s="169"/>
    </row>
    <row r="2709" spans="4:4" x14ac:dyDescent="0.2">
      <c r="D2709" s="169"/>
    </row>
    <row r="2710" spans="4:4" x14ac:dyDescent="0.2">
      <c r="D2710" s="169"/>
    </row>
    <row r="2711" spans="4:4" x14ac:dyDescent="0.2">
      <c r="D2711" s="169"/>
    </row>
    <row r="2712" spans="4:4" x14ac:dyDescent="0.2">
      <c r="D2712" s="169"/>
    </row>
    <row r="2713" spans="4:4" x14ac:dyDescent="0.2">
      <c r="D2713" s="169"/>
    </row>
    <row r="2714" spans="4:4" x14ac:dyDescent="0.2">
      <c r="D2714" s="169"/>
    </row>
    <row r="2715" spans="4:4" x14ac:dyDescent="0.2">
      <c r="D2715" s="169"/>
    </row>
    <row r="2716" spans="4:4" x14ac:dyDescent="0.2">
      <c r="D2716" s="169"/>
    </row>
    <row r="2717" spans="4:4" x14ac:dyDescent="0.2">
      <c r="D2717" s="169"/>
    </row>
    <row r="2718" spans="4:4" x14ac:dyDescent="0.2">
      <c r="D2718" s="169"/>
    </row>
    <row r="2719" spans="4:4" x14ac:dyDescent="0.2">
      <c r="D2719" s="169"/>
    </row>
    <row r="2720" spans="4:4" x14ac:dyDescent="0.2">
      <c r="D2720" s="169"/>
    </row>
    <row r="2721" spans="4:4" x14ac:dyDescent="0.2">
      <c r="D2721" s="169"/>
    </row>
    <row r="2722" spans="4:4" x14ac:dyDescent="0.2">
      <c r="D2722" s="169"/>
    </row>
    <row r="2723" spans="4:4" x14ac:dyDescent="0.2">
      <c r="D2723" s="169"/>
    </row>
    <row r="2724" spans="4:4" x14ac:dyDescent="0.2">
      <c r="D2724" s="169"/>
    </row>
    <row r="2725" spans="4:4" x14ac:dyDescent="0.2">
      <c r="D2725" s="169"/>
    </row>
    <row r="2726" spans="4:4" x14ac:dyDescent="0.2">
      <c r="D2726" s="169"/>
    </row>
    <row r="2727" spans="4:4" x14ac:dyDescent="0.2">
      <c r="D2727" s="169"/>
    </row>
    <row r="2728" spans="4:4" x14ac:dyDescent="0.2">
      <c r="D2728" s="169"/>
    </row>
    <row r="2729" spans="4:4" x14ac:dyDescent="0.2">
      <c r="D2729" s="169"/>
    </row>
    <row r="2730" spans="4:4" x14ac:dyDescent="0.2">
      <c r="D2730" s="169"/>
    </row>
    <row r="2731" spans="4:4" x14ac:dyDescent="0.2">
      <c r="D2731" s="169"/>
    </row>
    <row r="2732" spans="4:4" x14ac:dyDescent="0.2">
      <c r="D2732" s="169"/>
    </row>
    <row r="2733" spans="4:4" x14ac:dyDescent="0.2">
      <c r="D2733" s="169"/>
    </row>
    <row r="2734" spans="4:4" x14ac:dyDescent="0.2">
      <c r="D2734" s="169"/>
    </row>
    <row r="2735" spans="4:4" x14ac:dyDescent="0.2">
      <c r="D2735" s="169"/>
    </row>
    <row r="2736" spans="4:4" x14ac:dyDescent="0.2">
      <c r="D2736" s="169"/>
    </row>
    <row r="2737" spans="4:4" x14ac:dyDescent="0.2">
      <c r="D2737" s="169"/>
    </row>
    <row r="2738" spans="4:4" x14ac:dyDescent="0.2">
      <c r="D2738" s="169"/>
    </row>
    <row r="2739" spans="4:4" x14ac:dyDescent="0.2">
      <c r="D2739" s="169"/>
    </row>
    <row r="2740" spans="4:4" x14ac:dyDescent="0.2">
      <c r="D2740" s="169"/>
    </row>
    <row r="2741" spans="4:4" x14ac:dyDescent="0.2">
      <c r="D2741" s="169"/>
    </row>
    <row r="2742" spans="4:4" x14ac:dyDescent="0.2">
      <c r="D2742" s="169"/>
    </row>
    <row r="2743" spans="4:4" x14ac:dyDescent="0.2">
      <c r="D2743" s="169"/>
    </row>
    <row r="2744" spans="4:4" x14ac:dyDescent="0.2">
      <c r="D2744" s="169"/>
    </row>
    <row r="2745" spans="4:4" x14ac:dyDescent="0.2">
      <c r="D2745" s="169"/>
    </row>
    <row r="2746" spans="4:4" x14ac:dyDescent="0.2">
      <c r="D2746" s="169"/>
    </row>
    <row r="2747" spans="4:4" x14ac:dyDescent="0.2">
      <c r="D2747" s="169"/>
    </row>
    <row r="2748" spans="4:4" x14ac:dyDescent="0.2">
      <c r="D2748" s="169"/>
    </row>
    <row r="2749" spans="4:4" x14ac:dyDescent="0.2">
      <c r="D2749" s="169"/>
    </row>
    <row r="2750" spans="4:4" x14ac:dyDescent="0.2">
      <c r="D2750" s="169"/>
    </row>
    <row r="2751" spans="4:4" x14ac:dyDescent="0.2">
      <c r="D2751" s="169"/>
    </row>
    <row r="2752" spans="4:4" x14ac:dyDescent="0.2">
      <c r="D2752" s="169"/>
    </row>
    <row r="2753" spans="4:4" x14ac:dyDescent="0.2">
      <c r="D2753" s="169"/>
    </row>
    <row r="2754" spans="4:4" x14ac:dyDescent="0.2">
      <c r="D2754" s="169"/>
    </row>
    <row r="2755" spans="4:4" x14ac:dyDescent="0.2">
      <c r="D2755" s="169"/>
    </row>
    <row r="2756" spans="4:4" x14ac:dyDescent="0.2">
      <c r="D2756" s="169"/>
    </row>
    <row r="2757" spans="4:4" x14ac:dyDescent="0.2">
      <c r="D2757" s="169"/>
    </row>
    <row r="2758" spans="4:4" x14ac:dyDescent="0.2">
      <c r="D2758" s="169"/>
    </row>
    <row r="2759" spans="4:4" x14ac:dyDescent="0.2">
      <c r="D2759" s="169"/>
    </row>
    <row r="2760" spans="4:4" x14ac:dyDescent="0.2">
      <c r="D2760" s="169"/>
    </row>
    <row r="2761" spans="4:4" x14ac:dyDescent="0.2">
      <c r="D2761" s="169"/>
    </row>
    <row r="2762" spans="4:4" x14ac:dyDescent="0.2">
      <c r="D2762" s="169"/>
    </row>
    <row r="2763" spans="4:4" x14ac:dyDescent="0.2">
      <c r="D2763" s="169"/>
    </row>
    <row r="2764" spans="4:4" x14ac:dyDescent="0.2">
      <c r="D2764" s="169"/>
    </row>
    <row r="2765" spans="4:4" x14ac:dyDescent="0.2">
      <c r="D2765" s="169"/>
    </row>
    <row r="2766" spans="4:4" x14ac:dyDescent="0.2">
      <c r="D2766" s="169"/>
    </row>
    <row r="2767" spans="4:4" x14ac:dyDescent="0.2">
      <c r="D2767" s="169"/>
    </row>
    <row r="2768" spans="4:4" x14ac:dyDescent="0.2">
      <c r="D2768" s="169"/>
    </row>
    <row r="2769" spans="4:4" x14ac:dyDescent="0.2">
      <c r="D2769" s="169"/>
    </row>
    <row r="2770" spans="4:4" x14ac:dyDescent="0.2">
      <c r="D2770" s="169"/>
    </row>
    <row r="2771" spans="4:4" x14ac:dyDescent="0.2">
      <c r="D2771" s="169"/>
    </row>
    <row r="2772" spans="4:4" x14ac:dyDescent="0.2">
      <c r="D2772" s="169"/>
    </row>
    <row r="2773" spans="4:4" x14ac:dyDescent="0.2">
      <c r="D2773" s="169"/>
    </row>
    <row r="2774" spans="4:4" x14ac:dyDescent="0.2">
      <c r="D2774" s="169"/>
    </row>
    <row r="2775" spans="4:4" x14ac:dyDescent="0.2">
      <c r="D2775" s="169"/>
    </row>
    <row r="2776" spans="4:4" x14ac:dyDescent="0.2">
      <c r="D2776" s="169"/>
    </row>
    <row r="2777" spans="4:4" x14ac:dyDescent="0.2">
      <c r="D2777" s="169"/>
    </row>
    <row r="2778" spans="4:4" x14ac:dyDescent="0.2">
      <c r="D2778" s="169"/>
    </row>
    <row r="2779" spans="4:4" x14ac:dyDescent="0.2">
      <c r="D2779" s="169"/>
    </row>
    <row r="2780" spans="4:4" x14ac:dyDescent="0.2">
      <c r="D2780" s="169"/>
    </row>
    <row r="2781" spans="4:4" x14ac:dyDescent="0.2">
      <c r="D2781" s="169"/>
    </row>
    <row r="2782" spans="4:4" x14ac:dyDescent="0.2">
      <c r="D2782" s="169"/>
    </row>
    <row r="2783" spans="4:4" x14ac:dyDescent="0.2">
      <c r="D2783" s="169"/>
    </row>
    <row r="2784" spans="4:4" x14ac:dyDescent="0.2">
      <c r="D2784" s="169"/>
    </row>
    <row r="2785" spans="4:4" x14ac:dyDescent="0.2">
      <c r="D2785" s="169"/>
    </row>
    <row r="2786" spans="4:4" x14ac:dyDescent="0.2">
      <c r="D2786" s="169"/>
    </row>
    <row r="2787" spans="4:4" x14ac:dyDescent="0.2">
      <c r="D2787" s="169"/>
    </row>
    <row r="2788" spans="4:4" x14ac:dyDescent="0.2">
      <c r="D2788" s="169"/>
    </row>
    <row r="2789" spans="4:4" x14ac:dyDescent="0.2">
      <c r="D2789" s="169"/>
    </row>
    <row r="2790" spans="4:4" x14ac:dyDescent="0.2">
      <c r="D2790" s="169"/>
    </row>
    <row r="2791" spans="4:4" x14ac:dyDescent="0.2">
      <c r="D2791" s="169"/>
    </row>
    <row r="2792" spans="4:4" x14ac:dyDescent="0.2">
      <c r="D2792" s="169"/>
    </row>
    <row r="2793" spans="4:4" x14ac:dyDescent="0.2">
      <c r="D2793" s="169"/>
    </row>
    <row r="2794" spans="4:4" x14ac:dyDescent="0.2">
      <c r="D2794" s="169"/>
    </row>
    <row r="2795" spans="4:4" x14ac:dyDescent="0.2">
      <c r="D2795" s="169"/>
    </row>
    <row r="2796" spans="4:4" x14ac:dyDescent="0.2">
      <c r="D2796" s="169"/>
    </row>
    <row r="2797" spans="4:4" x14ac:dyDescent="0.2">
      <c r="D2797" s="169"/>
    </row>
    <row r="2798" spans="4:4" x14ac:dyDescent="0.2">
      <c r="D2798" s="169"/>
    </row>
    <row r="2799" spans="4:4" x14ac:dyDescent="0.2">
      <c r="D2799" s="169"/>
    </row>
    <row r="2800" spans="4:4" x14ac:dyDescent="0.2">
      <c r="D2800" s="169"/>
    </row>
    <row r="2801" spans="4:4" x14ac:dyDescent="0.2">
      <c r="D2801" s="169"/>
    </row>
    <row r="2802" spans="4:4" x14ac:dyDescent="0.2">
      <c r="D2802" s="169"/>
    </row>
    <row r="2803" spans="4:4" x14ac:dyDescent="0.2">
      <c r="D2803" s="169"/>
    </row>
    <row r="2804" spans="4:4" x14ac:dyDescent="0.2">
      <c r="D2804" s="169"/>
    </row>
    <row r="2805" spans="4:4" x14ac:dyDescent="0.2">
      <c r="D2805" s="169"/>
    </row>
    <row r="2806" spans="4:4" x14ac:dyDescent="0.2">
      <c r="D2806" s="169"/>
    </row>
    <row r="2807" spans="4:4" x14ac:dyDescent="0.2">
      <c r="D2807" s="169"/>
    </row>
    <row r="2808" spans="4:4" x14ac:dyDescent="0.2">
      <c r="D2808" s="169"/>
    </row>
    <row r="2809" spans="4:4" x14ac:dyDescent="0.2">
      <c r="D2809" s="169"/>
    </row>
    <row r="2810" spans="4:4" x14ac:dyDescent="0.2">
      <c r="D2810" s="169"/>
    </row>
    <row r="2811" spans="4:4" x14ac:dyDescent="0.2">
      <c r="D2811" s="169"/>
    </row>
    <row r="2812" spans="4:4" x14ac:dyDescent="0.2">
      <c r="D2812" s="169"/>
    </row>
    <row r="2813" spans="4:4" x14ac:dyDescent="0.2">
      <c r="D2813" s="169"/>
    </row>
    <row r="2814" spans="4:4" x14ac:dyDescent="0.2">
      <c r="D2814" s="169"/>
    </row>
    <row r="2815" spans="4:4" x14ac:dyDescent="0.2">
      <c r="D2815" s="169"/>
    </row>
    <row r="2816" spans="4:4" x14ac:dyDescent="0.2">
      <c r="D2816" s="169"/>
    </row>
    <row r="2817" spans="4:4" x14ac:dyDescent="0.2">
      <c r="D2817" s="169"/>
    </row>
    <row r="2818" spans="4:4" x14ac:dyDescent="0.2">
      <c r="D2818" s="169"/>
    </row>
    <row r="2819" spans="4:4" x14ac:dyDescent="0.2">
      <c r="D2819" s="169"/>
    </row>
    <row r="2820" spans="4:4" x14ac:dyDescent="0.2">
      <c r="D2820" s="169"/>
    </row>
    <row r="2821" spans="4:4" x14ac:dyDescent="0.2">
      <c r="D2821" s="169"/>
    </row>
    <row r="2822" spans="4:4" x14ac:dyDescent="0.2">
      <c r="D2822" s="169"/>
    </row>
    <row r="2823" spans="4:4" x14ac:dyDescent="0.2">
      <c r="D2823" s="169"/>
    </row>
    <row r="2824" spans="4:4" x14ac:dyDescent="0.2">
      <c r="D2824" s="169"/>
    </row>
    <row r="2825" spans="4:4" x14ac:dyDescent="0.2">
      <c r="D2825" s="169"/>
    </row>
    <row r="2826" spans="4:4" x14ac:dyDescent="0.2">
      <c r="D2826" s="169"/>
    </row>
    <row r="2827" spans="4:4" x14ac:dyDescent="0.2">
      <c r="D2827" s="169"/>
    </row>
    <row r="2828" spans="4:4" x14ac:dyDescent="0.2">
      <c r="D2828" s="169"/>
    </row>
    <row r="2829" spans="4:4" x14ac:dyDescent="0.2">
      <c r="D2829" s="169"/>
    </row>
    <row r="2830" spans="4:4" x14ac:dyDescent="0.2">
      <c r="D2830" s="169"/>
    </row>
    <row r="2831" spans="4:4" x14ac:dyDescent="0.2">
      <c r="D2831" s="169"/>
    </row>
    <row r="2832" spans="4:4" x14ac:dyDescent="0.2">
      <c r="D2832" s="169"/>
    </row>
    <row r="2833" spans="4:4" x14ac:dyDescent="0.2">
      <c r="D2833" s="169"/>
    </row>
    <row r="2834" spans="4:4" x14ac:dyDescent="0.2">
      <c r="D2834" s="169"/>
    </row>
    <row r="2835" spans="4:4" x14ac:dyDescent="0.2">
      <c r="D2835" s="169"/>
    </row>
    <row r="2836" spans="4:4" x14ac:dyDescent="0.2">
      <c r="D2836" s="169"/>
    </row>
    <row r="2837" spans="4:4" x14ac:dyDescent="0.2">
      <c r="D2837" s="169"/>
    </row>
    <row r="2838" spans="4:4" x14ac:dyDescent="0.2">
      <c r="D2838" s="169"/>
    </row>
    <row r="2839" spans="4:4" x14ac:dyDescent="0.2">
      <c r="D2839" s="169"/>
    </row>
    <row r="2840" spans="4:4" x14ac:dyDescent="0.2">
      <c r="D2840" s="169"/>
    </row>
    <row r="2841" spans="4:4" x14ac:dyDescent="0.2">
      <c r="D2841" s="169"/>
    </row>
    <row r="2842" spans="4:4" x14ac:dyDescent="0.2">
      <c r="D2842" s="169"/>
    </row>
    <row r="2843" spans="4:4" x14ac:dyDescent="0.2">
      <c r="D2843" s="169"/>
    </row>
    <row r="2844" spans="4:4" x14ac:dyDescent="0.2">
      <c r="D2844" s="169"/>
    </row>
    <row r="2845" spans="4:4" x14ac:dyDescent="0.2">
      <c r="D2845" s="169"/>
    </row>
    <row r="2846" spans="4:4" x14ac:dyDescent="0.2">
      <c r="D2846" s="169"/>
    </row>
    <row r="2847" spans="4:4" x14ac:dyDescent="0.2">
      <c r="D2847" s="169"/>
    </row>
    <row r="2848" spans="4:4" x14ac:dyDescent="0.2">
      <c r="D2848" s="169"/>
    </row>
    <row r="2849" spans="4:4" x14ac:dyDescent="0.2">
      <c r="D2849" s="169"/>
    </row>
    <row r="2850" spans="4:4" x14ac:dyDescent="0.2">
      <c r="D2850" s="169"/>
    </row>
    <row r="2851" spans="4:4" x14ac:dyDescent="0.2">
      <c r="D2851" s="169"/>
    </row>
    <row r="2852" spans="4:4" x14ac:dyDescent="0.2">
      <c r="D2852" s="169"/>
    </row>
    <row r="2853" spans="4:4" x14ac:dyDescent="0.2">
      <c r="D2853" s="169"/>
    </row>
    <row r="2854" spans="4:4" x14ac:dyDescent="0.2">
      <c r="D2854" s="169"/>
    </row>
    <row r="2855" spans="4:4" x14ac:dyDescent="0.2">
      <c r="D2855" s="169"/>
    </row>
    <row r="2856" spans="4:4" x14ac:dyDescent="0.2">
      <c r="D2856" s="169"/>
    </row>
    <row r="2857" spans="4:4" x14ac:dyDescent="0.2">
      <c r="D2857" s="169"/>
    </row>
    <row r="2858" spans="4:4" x14ac:dyDescent="0.2">
      <c r="D2858" s="169"/>
    </row>
    <row r="2859" spans="4:4" x14ac:dyDescent="0.2">
      <c r="D2859" s="169"/>
    </row>
    <row r="2860" spans="4:4" x14ac:dyDescent="0.2">
      <c r="D2860" s="169"/>
    </row>
    <row r="2861" spans="4:4" x14ac:dyDescent="0.2">
      <c r="D2861" s="169"/>
    </row>
    <row r="2862" spans="4:4" x14ac:dyDescent="0.2">
      <c r="D2862" s="169"/>
    </row>
    <row r="2863" spans="4:4" x14ac:dyDescent="0.2">
      <c r="D2863" s="169"/>
    </row>
    <row r="2864" spans="4:4" x14ac:dyDescent="0.2">
      <c r="D2864" s="169"/>
    </row>
    <row r="2865" spans="4:4" x14ac:dyDescent="0.2">
      <c r="D2865" s="169"/>
    </row>
    <row r="2866" spans="4:4" x14ac:dyDescent="0.2">
      <c r="D2866" s="169"/>
    </row>
    <row r="2867" spans="4:4" x14ac:dyDescent="0.2">
      <c r="D2867" s="169"/>
    </row>
    <row r="2868" spans="4:4" x14ac:dyDescent="0.2">
      <c r="D2868" s="169"/>
    </row>
    <row r="2869" spans="4:4" x14ac:dyDescent="0.2">
      <c r="D2869" s="169"/>
    </row>
    <row r="2870" spans="4:4" x14ac:dyDescent="0.2">
      <c r="D2870" s="169"/>
    </row>
    <row r="2871" spans="4:4" x14ac:dyDescent="0.2">
      <c r="D2871" s="169"/>
    </row>
    <row r="2872" spans="4:4" x14ac:dyDescent="0.2">
      <c r="D2872" s="169"/>
    </row>
    <row r="2873" spans="4:4" x14ac:dyDescent="0.2">
      <c r="D2873" s="169"/>
    </row>
    <row r="2874" spans="4:4" x14ac:dyDescent="0.2">
      <c r="D2874" s="169"/>
    </row>
    <row r="2875" spans="4:4" x14ac:dyDescent="0.2">
      <c r="D2875" s="169"/>
    </row>
    <row r="2876" spans="4:4" x14ac:dyDescent="0.2">
      <c r="D2876" s="169"/>
    </row>
    <row r="2877" spans="4:4" x14ac:dyDescent="0.2">
      <c r="D2877" s="169"/>
    </row>
    <row r="2878" spans="4:4" x14ac:dyDescent="0.2">
      <c r="D2878" s="169"/>
    </row>
    <row r="2879" spans="4:4" x14ac:dyDescent="0.2">
      <c r="D2879" s="169"/>
    </row>
    <row r="2880" spans="4:4" x14ac:dyDescent="0.2">
      <c r="D2880" s="169"/>
    </row>
    <row r="2881" spans="4:4" x14ac:dyDescent="0.2">
      <c r="D2881" s="169"/>
    </row>
    <row r="2882" spans="4:4" x14ac:dyDescent="0.2">
      <c r="D2882" s="169"/>
    </row>
    <row r="2883" spans="4:4" x14ac:dyDescent="0.2">
      <c r="D2883" s="169"/>
    </row>
    <row r="2884" spans="4:4" x14ac:dyDescent="0.2">
      <c r="D2884" s="169"/>
    </row>
    <row r="2885" spans="4:4" x14ac:dyDescent="0.2">
      <c r="D2885" s="169"/>
    </row>
    <row r="2886" spans="4:4" x14ac:dyDescent="0.2">
      <c r="D2886" s="169"/>
    </row>
    <row r="2887" spans="4:4" x14ac:dyDescent="0.2">
      <c r="D2887" s="169"/>
    </row>
    <row r="2888" spans="4:4" x14ac:dyDescent="0.2">
      <c r="D2888" s="169"/>
    </row>
    <row r="2889" spans="4:4" x14ac:dyDescent="0.2">
      <c r="D2889" s="169"/>
    </row>
    <row r="2890" spans="4:4" x14ac:dyDescent="0.2">
      <c r="D2890" s="169"/>
    </row>
    <row r="2891" spans="4:4" x14ac:dyDescent="0.2">
      <c r="D2891" s="169"/>
    </row>
    <row r="2892" spans="4:4" x14ac:dyDescent="0.2">
      <c r="D2892" s="169"/>
    </row>
    <row r="2893" spans="4:4" x14ac:dyDescent="0.2">
      <c r="D2893" s="169"/>
    </row>
    <row r="2894" spans="4:4" x14ac:dyDescent="0.2">
      <c r="D2894" s="169"/>
    </row>
    <row r="2895" spans="4:4" x14ac:dyDescent="0.2">
      <c r="D2895" s="169"/>
    </row>
    <row r="2896" spans="4:4" x14ac:dyDescent="0.2">
      <c r="D2896" s="169"/>
    </row>
    <row r="2897" spans="4:4" x14ac:dyDescent="0.2">
      <c r="D2897" s="169"/>
    </row>
    <row r="2898" spans="4:4" x14ac:dyDescent="0.2">
      <c r="D2898" s="169"/>
    </row>
    <row r="2899" spans="4:4" x14ac:dyDescent="0.2">
      <c r="D2899" s="169"/>
    </row>
    <row r="2900" spans="4:4" x14ac:dyDescent="0.2">
      <c r="D2900" s="169"/>
    </row>
    <row r="2901" spans="4:4" x14ac:dyDescent="0.2">
      <c r="D2901" s="169"/>
    </row>
    <row r="2902" spans="4:4" x14ac:dyDescent="0.2">
      <c r="D2902" s="169"/>
    </row>
    <row r="2903" spans="4:4" x14ac:dyDescent="0.2">
      <c r="D2903" s="169"/>
    </row>
    <row r="2904" spans="4:4" x14ac:dyDescent="0.2">
      <c r="D2904" s="169"/>
    </row>
    <row r="2905" spans="4:4" x14ac:dyDescent="0.2">
      <c r="D2905" s="169"/>
    </row>
    <row r="2906" spans="4:4" x14ac:dyDescent="0.2">
      <c r="D2906" s="169"/>
    </row>
    <row r="2907" spans="4:4" x14ac:dyDescent="0.2">
      <c r="D2907" s="169"/>
    </row>
    <row r="2908" spans="4:4" x14ac:dyDescent="0.2">
      <c r="D2908" s="169"/>
    </row>
    <row r="2909" spans="4:4" x14ac:dyDescent="0.2">
      <c r="D2909" s="169"/>
    </row>
    <row r="2910" spans="4:4" x14ac:dyDescent="0.2">
      <c r="D2910" s="169"/>
    </row>
    <row r="2911" spans="4:4" x14ac:dyDescent="0.2">
      <c r="D2911" s="169"/>
    </row>
    <row r="2912" spans="4:4" x14ac:dyDescent="0.2">
      <c r="D2912" s="169"/>
    </row>
    <row r="2913" spans="4:4" x14ac:dyDescent="0.2">
      <c r="D2913" s="169"/>
    </row>
    <row r="2914" spans="4:4" x14ac:dyDescent="0.2">
      <c r="D2914" s="169"/>
    </row>
    <row r="2915" spans="4:4" x14ac:dyDescent="0.2">
      <c r="D2915" s="169"/>
    </row>
    <row r="2916" spans="4:4" x14ac:dyDescent="0.2">
      <c r="D2916" s="169"/>
    </row>
    <row r="2917" spans="4:4" x14ac:dyDescent="0.2">
      <c r="D2917" s="169"/>
    </row>
    <row r="2918" spans="4:4" x14ac:dyDescent="0.2">
      <c r="D2918" s="169"/>
    </row>
    <row r="2919" spans="4:4" x14ac:dyDescent="0.2">
      <c r="D2919" s="169"/>
    </row>
    <row r="2920" spans="4:4" x14ac:dyDescent="0.2">
      <c r="D2920" s="169"/>
    </row>
    <row r="2921" spans="4:4" x14ac:dyDescent="0.2">
      <c r="D2921" s="169"/>
    </row>
    <row r="2922" spans="4:4" x14ac:dyDescent="0.2">
      <c r="D2922" s="169"/>
    </row>
    <row r="2923" spans="4:4" x14ac:dyDescent="0.2">
      <c r="D2923" s="169"/>
    </row>
    <row r="2924" spans="4:4" x14ac:dyDescent="0.2">
      <c r="D2924" s="169"/>
    </row>
    <row r="2925" spans="4:4" x14ac:dyDescent="0.2">
      <c r="D2925" s="169"/>
    </row>
    <row r="2926" spans="4:4" x14ac:dyDescent="0.2">
      <c r="D2926" s="169"/>
    </row>
    <row r="2927" spans="4:4" x14ac:dyDescent="0.2">
      <c r="D2927" s="169"/>
    </row>
    <row r="2928" spans="4:4" x14ac:dyDescent="0.2">
      <c r="D2928" s="169"/>
    </row>
    <row r="2929" spans="4:4" x14ac:dyDescent="0.2">
      <c r="D2929" s="169"/>
    </row>
    <row r="2930" spans="4:4" x14ac:dyDescent="0.2">
      <c r="D2930" s="169"/>
    </row>
    <row r="2931" spans="4:4" x14ac:dyDescent="0.2">
      <c r="D2931" s="169"/>
    </row>
    <row r="2932" spans="4:4" x14ac:dyDescent="0.2">
      <c r="D2932" s="169"/>
    </row>
    <row r="2933" spans="4:4" x14ac:dyDescent="0.2">
      <c r="D2933" s="169"/>
    </row>
    <row r="2934" spans="4:4" x14ac:dyDescent="0.2">
      <c r="D2934" s="169"/>
    </row>
    <row r="2935" spans="4:4" x14ac:dyDescent="0.2">
      <c r="D2935" s="169"/>
    </row>
    <row r="2936" spans="4:4" x14ac:dyDescent="0.2">
      <c r="D2936" s="169"/>
    </row>
    <row r="2937" spans="4:4" x14ac:dyDescent="0.2">
      <c r="D2937" s="169"/>
    </row>
    <row r="2938" spans="4:4" x14ac:dyDescent="0.2">
      <c r="D2938" s="169"/>
    </row>
    <row r="2939" spans="4:4" x14ac:dyDescent="0.2">
      <c r="D2939" s="169"/>
    </row>
    <row r="2940" spans="4:4" x14ac:dyDescent="0.2">
      <c r="D2940" s="169"/>
    </row>
    <row r="2941" spans="4:4" x14ac:dyDescent="0.2">
      <c r="D2941" s="169"/>
    </row>
    <row r="2942" spans="4:4" x14ac:dyDescent="0.2">
      <c r="D2942" s="169"/>
    </row>
    <row r="2943" spans="4:4" x14ac:dyDescent="0.2">
      <c r="D2943" s="169"/>
    </row>
    <row r="2944" spans="4:4" x14ac:dyDescent="0.2">
      <c r="D2944" s="169"/>
    </row>
    <row r="2945" spans="4:4" x14ac:dyDescent="0.2">
      <c r="D2945" s="169"/>
    </row>
    <row r="2946" spans="4:4" x14ac:dyDescent="0.2">
      <c r="D2946" s="169"/>
    </row>
    <row r="2947" spans="4:4" x14ac:dyDescent="0.2">
      <c r="D2947" s="169"/>
    </row>
    <row r="2948" spans="4:4" x14ac:dyDescent="0.2">
      <c r="D2948" s="169"/>
    </row>
    <row r="2949" spans="4:4" x14ac:dyDescent="0.2">
      <c r="D2949" s="169"/>
    </row>
    <row r="2950" spans="4:4" x14ac:dyDescent="0.2">
      <c r="D2950" s="169"/>
    </row>
    <row r="2951" spans="4:4" x14ac:dyDescent="0.2">
      <c r="D2951" s="169"/>
    </row>
    <row r="2952" spans="4:4" x14ac:dyDescent="0.2">
      <c r="D2952" s="169"/>
    </row>
    <row r="2953" spans="4:4" x14ac:dyDescent="0.2">
      <c r="D2953" s="169"/>
    </row>
    <row r="2954" spans="4:4" x14ac:dyDescent="0.2">
      <c r="D2954" s="169"/>
    </row>
    <row r="2955" spans="4:4" x14ac:dyDescent="0.2">
      <c r="D2955" s="169"/>
    </row>
    <row r="2956" spans="4:4" x14ac:dyDescent="0.2">
      <c r="D2956" s="169"/>
    </row>
    <row r="2957" spans="4:4" x14ac:dyDescent="0.2">
      <c r="D2957" s="169"/>
    </row>
    <row r="2958" spans="4:4" x14ac:dyDescent="0.2">
      <c r="D2958" s="169"/>
    </row>
    <row r="2959" spans="4:4" x14ac:dyDescent="0.2">
      <c r="D2959" s="169"/>
    </row>
    <row r="2960" spans="4:4" x14ac:dyDescent="0.2">
      <c r="D2960" s="169"/>
    </row>
    <row r="2961" spans="4:4" x14ac:dyDescent="0.2">
      <c r="D2961" s="169"/>
    </row>
    <row r="2962" spans="4:4" x14ac:dyDescent="0.2">
      <c r="D2962" s="169"/>
    </row>
    <row r="2963" spans="4:4" x14ac:dyDescent="0.2">
      <c r="D2963" s="169"/>
    </row>
    <row r="2964" spans="4:4" x14ac:dyDescent="0.2">
      <c r="D2964" s="169"/>
    </row>
    <row r="2965" spans="4:4" x14ac:dyDescent="0.2">
      <c r="D2965" s="169"/>
    </row>
    <row r="2966" spans="4:4" x14ac:dyDescent="0.2">
      <c r="D2966" s="169"/>
    </row>
    <row r="2967" spans="4:4" x14ac:dyDescent="0.2">
      <c r="D2967" s="169"/>
    </row>
    <row r="2968" spans="4:4" x14ac:dyDescent="0.2">
      <c r="D2968" s="169"/>
    </row>
    <row r="2969" spans="4:4" x14ac:dyDescent="0.2">
      <c r="D2969" s="169"/>
    </row>
    <row r="2970" spans="4:4" x14ac:dyDescent="0.2">
      <c r="D2970" s="169"/>
    </row>
    <row r="2971" spans="4:4" x14ac:dyDescent="0.2">
      <c r="D2971" s="169"/>
    </row>
    <row r="2972" spans="4:4" x14ac:dyDescent="0.2">
      <c r="D2972" s="169"/>
    </row>
    <row r="2973" spans="4:4" x14ac:dyDescent="0.2">
      <c r="D2973" s="169"/>
    </row>
    <row r="2974" spans="4:4" x14ac:dyDescent="0.2">
      <c r="D2974" s="169"/>
    </row>
    <row r="2975" spans="4:4" x14ac:dyDescent="0.2">
      <c r="D2975" s="169"/>
    </row>
    <row r="2976" spans="4:4" x14ac:dyDescent="0.2">
      <c r="D2976" s="169"/>
    </row>
    <row r="2977" spans="4:4" x14ac:dyDescent="0.2">
      <c r="D2977" s="169"/>
    </row>
    <row r="2978" spans="4:4" x14ac:dyDescent="0.2">
      <c r="D2978" s="169"/>
    </row>
    <row r="2979" spans="4:4" x14ac:dyDescent="0.2">
      <c r="D2979" s="169"/>
    </row>
    <row r="2980" spans="4:4" x14ac:dyDescent="0.2">
      <c r="D2980" s="169"/>
    </row>
    <row r="2981" spans="4:4" x14ac:dyDescent="0.2">
      <c r="D2981" s="169"/>
    </row>
    <row r="2982" spans="4:4" x14ac:dyDescent="0.2">
      <c r="D2982" s="169"/>
    </row>
    <row r="2983" spans="4:4" x14ac:dyDescent="0.2">
      <c r="D2983" s="169"/>
    </row>
    <row r="2984" spans="4:4" x14ac:dyDescent="0.2">
      <c r="D2984" s="169"/>
    </row>
    <row r="2985" spans="4:4" x14ac:dyDescent="0.2">
      <c r="D2985" s="169"/>
    </row>
    <row r="2986" spans="4:4" x14ac:dyDescent="0.2">
      <c r="D2986" s="169"/>
    </row>
    <row r="2987" spans="4:4" x14ac:dyDescent="0.2">
      <c r="D2987" s="169"/>
    </row>
    <row r="2988" spans="4:4" x14ac:dyDescent="0.2">
      <c r="D2988" s="169"/>
    </row>
    <row r="2989" spans="4:4" x14ac:dyDescent="0.2">
      <c r="D2989" s="169"/>
    </row>
    <row r="2990" spans="4:4" x14ac:dyDescent="0.2">
      <c r="D2990" s="169"/>
    </row>
    <row r="2991" spans="4:4" x14ac:dyDescent="0.2">
      <c r="D2991" s="169"/>
    </row>
    <row r="2992" spans="4:4" x14ac:dyDescent="0.2">
      <c r="D2992" s="169"/>
    </row>
    <row r="2993" spans="4:4" x14ac:dyDescent="0.2">
      <c r="D2993" s="169"/>
    </row>
    <row r="2994" spans="4:4" x14ac:dyDescent="0.2">
      <c r="D2994" s="169"/>
    </row>
    <row r="2995" spans="4:4" x14ac:dyDescent="0.2">
      <c r="D2995" s="169"/>
    </row>
    <row r="2996" spans="4:4" x14ac:dyDescent="0.2">
      <c r="D2996" s="169"/>
    </row>
    <row r="2997" spans="4:4" x14ac:dyDescent="0.2">
      <c r="D2997" s="169"/>
    </row>
    <row r="2998" spans="4:4" x14ac:dyDescent="0.2">
      <c r="D2998" s="169"/>
    </row>
    <row r="2999" spans="4:4" x14ac:dyDescent="0.2">
      <c r="D2999" s="169"/>
    </row>
    <row r="3000" spans="4:4" x14ac:dyDescent="0.2">
      <c r="D3000" s="169"/>
    </row>
    <row r="3001" spans="4:4" x14ac:dyDescent="0.2">
      <c r="D3001" s="169"/>
    </row>
    <row r="3002" spans="4:4" x14ac:dyDescent="0.2">
      <c r="D3002" s="169"/>
    </row>
    <row r="3003" spans="4:4" x14ac:dyDescent="0.2">
      <c r="D3003" s="169"/>
    </row>
    <row r="3004" spans="4:4" x14ac:dyDescent="0.2">
      <c r="D3004" s="169"/>
    </row>
    <row r="3005" spans="4:4" x14ac:dyDescent="0.2">
      <c r="D3005" s="169"/>
    </row>
    <row r="3006" spans="4:4" x14ac:dyDescent="0.2">
      <c r="D3006" s="169"/>
    </row>
    <row r="3007" spans="4:4" x14ac:dyDescent="0.2">
      <c r="D3007" s="169"/>
    </row>
    <row r="3008" spans="4:4" x14ac:dyDescent="0.2">
      <c r="D3008" s="169"/>
    </row>
    <row r="3009" spans="4:4" x14ac:dyDescent="0.2">
      <c r="D3009" s="169"/>
    </row>
    <row r="3010" spans="4:4" x14ac:dyDescent="0.2">
      <c r="D3010" s="169"/>
    </row>
    <row r="3011" spans="4:4" x14ac:dyDescent="0.2">
      <c r="D3011" s="169"/>
    </row>
    <row r="3012" spans="4:4" x14ac:dyDescent="0.2">
      <c r="D3012" s="169"/>
    </row>
    <row r="3013" spans="4:4" x14ac:dyDescent="0.2">
      <c r="D3013" s="169"/>
    </row>
    <row r="3014" spans="4:4" x14ac:dyDescent="0.2">
      <c r="D3014" s="169"/>
    </row>
    <row r="3015" spans="4:4" x14ac:dyDescent="0.2">
      <c r="D3015" s="169"/>
    </row>
    <row r="3016" spans="4:4" x14ac:dyDescent="0.2">
      <c r="D3016" s="169"/>
    </row>
    <row r="3017" spans="4:4" x14ac:dyDescent="0.2">
      <c r="D3017" s="169"/>
    </row>
    <row r="3018" spans="4:4" x14ac:dyDescent="0.2">
      <c r="D3018" s="169"/>
    </row>
    <row r="3019" spans="4:4" x14ac:dyDescent="0.2">
      <c r="D3019" s="169"/>
    </row>
    <row r="3020" spans="4:4" x14ac:dyDescent="0.2">
      <c r="D3020" s="169"/>
    </row>
    <row r="3021" spans="4:4" x14ac:dyDescent="0.2">
      <c r="D3021" s="169"/>
    </row>
    <row r="3022" spans="4:4" x14ac:dyDescent="0.2">
      <c r="D3022" s="169"/>
    </row>
    <row r="3023" spans="4:4" x14ac:dyDescent="0.2">
      <c r="D3023" s="169"/>
    </row>
    <row r="3024" spans="4:4" x14ac:dyDescent="0.2">
      <c r="D3024" s="169"/>
    </row>
    <row r="3025" spans="4:4" x14ac:dyDescent="0.2">
      <c r="D3025" s="169"/>
    </row>
    <row r="3026" spans="4:4" x14ac:dyDescent="0.2">
      <c r="D3026" s="169"/>
    </row>
    <row r="3027" spans="4:4" x14ac:dyDescent="0.2">
      <c r="D3027" s="169"/>
    </row>
    <row r="3028" spans="4:4" x14ac:dyDescent="0.2">
      <c r="D3028" s="169"/>
    </row>
    <row r="3029" spans="4:4" x14ac:dyDescent="0.2">
      <c r="D3029" s="169"/>
    </row>
    <row r="3030" spans="4:4" x14ac:dyDescent="0.2">
      <c r="D3030" s="169"/>
    </row>
    <row r="3031" spans="4:4" x14ac:dyDescent="0.2">
      <c r="D3031" s="169"/>
    </row>
    <row r="3032" spans="4:4" x14ac:dyDescent="0.2">
      <c r="D3032" s="169"/>
    </row>
    <row r="3033" spans="4:4" x14ac:dyDescent="0.2">
      <c r="D3033" s="169"/>
    </row>
    <row r="3034" spans="4:4" x14ac:dyDescent="0.2">
      <c r="D3034" s="169"/>
    </row>
    <row r="3035" spans="4:4" x14ac:dyDescent="0.2">
      <c r="D3035" s="169"/>
    </row>
    <row r="3036" spans="4:4" x14ac:dyDescent="0.2">
      <c r="D3036" s="169"/>
    </row>
    <row r="3037" spans="4:4" x14ac:dyDescent="0.2">
      <c r="D3037" s="169"/>
    </row>
    <row r="3038" spans="4:4" x14ac:dyDescent="0.2">
      <c r="D3038" s="169"/>
    </row>
    <row r="3039" spans="4:4" x14ac:dyDescent="0.2">
      <c r="D3039" s="169"/>
    </row>
    <row r="3040" spans="4:4" x14ac:dyDescent="0.2">
      <c r="D3040" s="169"/>
    </row>
    <row r="3041" spans="4:4" x14ac:dyDescent="0.2">
      <c r="D3041" s="169"/>
    </row>
    <row r="3042" spans="4:4" x14ac:dyDescent="0.2">
      <c r="D3042" s="169"/>
    </row>
    <row r="3043" spans="4:4" x14ac:dyDescent="0.2">
      <c r="D3043" s="169"/>
    </row>
    <row r="3044" spans="4:4" x14ac:dyDescent="0.2">
      <c r="D3044" s="169"/>
    </row>
    <row r="3045" spans="4:4" x14ac:dyDescent="0.2">
      <c r="D3045" s="169"/>
    </row>
    <row r="3046" spans="4:4" x14ac:dyDescent="0.2">
      <c r="D3046" s="169"/>
    </row>
    <row r="3047" spans="4:4" x14ac:dyDescent="0.2">
      <c r="D3047" s="169"/>
    </row>
    <row r="3048" spans="4:4" x14ac:dyDescent="0.2">
      <c r="D3048" s="169"/>
    </row>
    <row r="3049" spans="4:4" x14ac:dyDescent="0.2">
      <c r="D3049" s="169"/>
    </row>
    <row r="3050" spans="4:4" x14ac:dyDescent="0.2">
      <c r="D3050" s="169"/>
    </row>
    <row r="3051" spans="4:4" x14ac:dyDescent="0.2">
      <c r="D3051" s="169"/>
    </row>
    <row r="3052" spans="4:4" x14ac:dyDescent="0.2">
      <c r="D3052" s="169"/>
    </row>
    <row r="3053" spans="4:4" x14ac:dyDescent="0.2">
      <c r="D3053" s="169"/>
    </row>
    <row r="3054" spans="4:4" x14ac:dyDescent="0.2">
      <c r="D3054" s="169"/>
    </row>
    <row r="3055" spans="4:4" x14ac:dyDescent="0.2">
      <c r="D3055" s="169"/>
    </row>
    <row r="3056" spans="4:4" x14ac:dyDescent="0.2">
      <c r="D3056" s="169"/>
    </row>
    <row r="3057" spans="4:4" x14ac:dyDescent="0.2">
      <c r="D3057" s="169"/>
    </row>
    <row r="3058" spans="4:4" x14ac:dyDescent="0.2">
      <c r="D3058" s="169"/>
    </row>
    <row r="3059" spans="4:4" x14ac:dyDescent="0.2">
      <c r="D3059" s="169"/>
    </row>
    <row r="3060" spans="4:4" x14ac:dyDescent="0.2">
      <c r="D3060" s="169"/>
    </row>
    <row r="3061" spans="4:4" x14ac:dyDescent="0.2">
      <c r="D3061" s="169"/>
    </row>
    <row r="3062" spans="4:4" x14ac:dyDescent="0.2">
      <c r="D3062" s="169"/>
    </row>
    <row r="3063" spans="4:4" x14ac:dyDescent="0.2">
      <c r="D3063" s="169"/>
    </row>
    <row r="3064" spans="4:4" x14ac:dyDescent="0.2">
      <c r="D3064" s="169"/>
    </row>
    <row r="3065" spans="4:4" x14ac:dyDescent="0.2">
      <c r="D3065" s="169"/>
    </row>
    <row r="3066" spans="4:4" x14ac:dyDescent="0.2">
      <c r="D3066" s="169"/>
    </row>
    <row r="3067" spans="4:4" x14ac:dyDescent="0.2">
      <c r="D3067" s="169"/>
    </row>
    <row r="3068" spans="4:4" x14ac:dyDescent="0.2">
      <c r="D3068" s="169"/>
    </row>
    <row r="3069" spans="4:4" x14ac:dyDescent="0.2">
      <c r="D3069" s="169"/>
    </row>
    <row r="3070" spans="4:4" x14ac:dyDescent="0.2">
      <c r="D3070" s="169"/>
    </row>
    <row r="3071" spans="4:4" x14ac:dyDescent="0.2">
      <c r="D3071" s="169"/>
    </row>
    <row r="3072" spans="4:4" x14ac:dyDescent="0.2">
      <c r="D3072" s="169"/>
    </row>
    <row r="3073" spans="4:4" x14ac:dyDescent="0.2">
      <c r="D3073" s="169"/>
    </row>
    <row r="3074" spans="4:4" x14ac:dyDescent="0.2">
      <c r="D3074" s="169"/>
    </row>
    <row r="3075" spans="4:4" x14ac:dyDescent="0.2">
      <c r="D3075" s="169"/>
    </row>
    <row r="3076" spans="4:4" x14ac:dyDescent="0.2">
      <c r="D3076" s="169"/>
    </row>
    <row r="3077" spans="4:4" x14ac:dyDescent="0.2">
      <c r="D3077" s="169"/>
    </row>
    <row r="3078" spans="4:4" x14ac:dyDescent="0.2">
      <c r="D3078" s="169"/>
    </row>
    <row r="3079" spans="4:4" x14ac:dyDescent="0.2">
      <c r="D3079" s="169"/>
    </row>
    <row r="3080" spans="4:4" x14ac:dyDescent="0.2">
      <c r="D3080" s="169"/>
    </row>
    <row r="3081" spans="4:4" x14ac:dyDescent="0.2">
      <c r="D3081" s="169"/>
    </row>
    <row r="3082" spans="4:4" x14ac:dyDescent="0.2">
      <c r="D3082" s="169"/>
    </row>
    <row r="3083" spans="4:4" x14ac:dyDescent="0.2">
      <c r="D3083" s="169"/>
    </row>
    <row r="3084" spans="4:4" x14ac:dyDescent="0.2">
      <c r="D3084" s="169"/>
    </row>
    <row r="3085" spans="4:4" x14ac:dyDescent="0.2">
      <c r="D3085" s="169"/>
    </row>
    <row r="3086" spans="4:4" x14ac:dyDescent="0.2">
      <c r="D3086" s="169"/>
    </row>
    <row r="3087" spans="4:4" x14ac:dyDescent="0.2">
      <c r="D3087" s="169"/>
    </row>
    <row r="3088" spans="4:4" x14ac:dyDescent="0.2">
      <c r="D3088" s="169"/>
    </row>
    <row r="3089" spans="4:4" x14ac:dyDescent="0.2">
      <c r="D3089" s="169"/>
    </row>
    <row r="3090" spans="4:4" x14ac:dyDescent="0.2">
      <c r="D3090" s="169"/>
    </row>
    <row r="3091" spans="4:4" x14ac:dyDescent="0.2">
      <c r="D3091" s="169"/>
    </row>
    <row r="3092" spans="4:4" x14ac:dyDescent="0.2">
      <c r="D3092" s="169"/>
    </row>
    <row r="3093" spans="4:4" x14ac:dyDescent="0.2">
      <c r="D3093" s="169"/>
    </row>
    <row r="3094" spans="4:4" x14ac:dyDescent="0.2">
      <c r="D3094" s="169"/>
    </row>
    <row r="3095" spans="4:4" x14ac:dyDescent="0.2">
      <c r="D3095" s="169"/>
    </row>
    <row r="3096" spans="4:4" x14ac:dyDescent="0.2">
      <c r="D3096" s="169"/>
    </row>
    <row r="3097" spans="4:4" x14ac:dyDescent="0.2">
      <c r="D3097" s="169"/>
    </row>
    <row r="3098" spans="4:4" x14ac:dyDescent="0.2">
      <c r="D3098" s="169"/>
    </row>
    <row r="3099" spans="4:4" x14ac:dyDescent="0.2">
      <c r="D3099" s="169"/>
    </row>
    <row r="3100" spans="4:4" x14ac:dyDescent="0.2">
      <c r="D3100" s="169"/>
    </row>
    <row r="3101" spans="4:4" x14ac:dyDescent="0.2">
      <c r="D3101" s="169"/>
    </row>
    <row r="3102" spans="4:4" x14ac:dyDescent="0.2">
      <c r="D3102" s="169"/>
    </row>
    <row r="3103" spans="4:4" x14ac:dyDescent="0.2">
      <c r="D3103" s="169"/>
    </row>
    <row r="3104" spans="4:4" x14ac:dyDescent="0.2">
      <c r="D3104" s="169"/>
    </row>
    <row r="3105" spans="4:4" x14ac:dyDescent="0.2">
      <c r="D3105" s="169"/>
    </row>
    <row r="3106" spans="4:4" x14ac:dyDescent="0.2">
      <c r="D3106" s="169"/>
    </row>
    <row r="3107" spans="4:4" x14ac:dyDescent="0.2">
      <c r="D3107" s="169"/>
    </row>
    <row r="3108" spans="4:4" x14ac:dyDescent="0.2">
      <c r="D3108" s="169"/>
    </row>
    <row r="3109" spans="4:4" x14ac:dyDescent="0.2">
      <c r="D3109" s="169"/>
    </row>
    <row r="3110" spans="4:4" x14ac:dyDescent="0.2">
      <c r="D3110" s="169"/>
    </row>
    <row r="3111" spans="4:4" x14ac:dyDescent="0.2">
      <c r="D3111" s="169"/>
    </row>
    <row r="3112" spans="4:4" x14ac:dyDescent="0.2">
      <c r="D3112" s="169"/>
    </row>
    <row r="3113" spans="4:4" x14ac:dyDescent="0.2">
      <c r="D3113" s="169"/>
    </row>
    <row r="3114" spans="4:4" x14ac:dyDescent="0.2">
      <c r="D3114" s="169"/>
    </row>
    <row r="3115" spans="4:4" x14ac:dyDescent="0.2">
      <c r="D3115" s="169"/>
    </row>
    <row r="3116" spans="4:4" x14ac:dyDescent="0.2">
      <c r="D3116" s="169"/>
    </row>
    <row r="3117" spans="4:4" x14ac:dyDescent="0.2">
      <c r="D3117" s="169"/>
    </row>
    <row r="3118" spans="4:4" x14ac:dyDescent="0.2">
      <c r="D3118" s="169"/>
    </row>
    <row r="3119" spans="4:4" x14ac:dyDescent="0.2">
      <c r="D3119" s="169"/>
    </row>
    <row r="3120" spans="4:4" x14ac:dyDescent="0.2">
      <c r="D3120" s="169"/>
    </row>
    <row r="3121" spans="4:4" x14ac:dyDescent="0.2">
      <c r="D3121" s="169"/>
    </row>
    <row r="3122" spans="4:4" x14ac:dyDescent="0.2">
      <c r="D3122" s="169"/>
    </row>
    <row r="3123" spans="4:4" x14ac:dyDescent="0.2">
      <c r="D3123" s="169"/>
    </row>
    <row r="3124" spans="4:4" x14ac:dyDescent="0.2">
      <c r="D3124" s="169"/>
    </row>
    <row r="3125" spans="4:4" x14ac:dyDescent="0.2">
      <c r="D3125" s="169"/>
    </row>
    <row r="3126" spans="4:4" x14ac:dyDescent="0.2">
      <c r="D3126" s="169"/>
    </row>
    <row r="3127" spans="4:4" x14ac:dyDescent="0.2">
      <c r="D3127" s="169"/>
    </row>
    <row r="3128" spans="4:4" x14ac:dyDescent="0.2">
      <c r="D3128" s="169"/>
    </row>
    <row r="3129" spans="4:4" x14ac:dyDescent="0.2">
      <c r="D3129" s="169"/>
    </row>
    <row r="3130" spans="4:4" x14ac:dyDescent="0.2">
      <c r="D3130" s="169"/>
    </row>
    <row r="3131" spans="4:4" x14ac:dyDescent="0.2">
      <c r="D3131" s="169"/>
    </row>
    <row r="3132" spans="4:4" x14ac:dyDescent="0.2">
      <c r="D3132" s="169"/>
    </row>
    <row r="3133" spans="4:4" x14ac:dyDescent="0.2">
      <c r="D3133" s="169"/>
    </row>
    <row r="3134" spans="4:4" x14ac:dyDescent="0.2">
      <c r="D3134" s="169"/>
    </row>
    <row r="3135" spans="4:4" x14ac:dyDescent="0.2">
      <c r="D3135" s="169"/>
    </row>
    <row r="3136" spans="4:4" x14ac:dyDescent="0.2">
      <c r="D3136" s="169"/>
    </row>
    <row r="3137" spans="4:4" x14ac:dyDescent="0.2">
      <c r="D3137" s="169"/>
    </row>
    <row r="3138" spans="4:4" x14ac:dyDescent="0.2">
      <c r="D3138" s="169"/>
    </row>
    <row r="3139" spans="4:4" x14ac:dyDescent="0.2">
      <c r="D3139" s="169"/>
    </row>
    <row r="3140" spans="4:4" x14ac:dyDescent="0.2">
      <c r="D3140" s="169"/>
    </row>
    <row r="3141" spans="4:4" x14ac:dyDescent="0.2">
      <c r="D3141" s="169"/>
    </row>
    <row r="3142" spans="4:4" x14ac:dyDescent="0.2">
      <c r="D3142" s="169"/>
    </row>
    <row r="3143" spans="4:4" x14ac:dyDescent="0.2">
      <c r="D3143" s="169"/>
    </row>
    <row r="3144" spans="4:4" x14ac:dyDescent="0.2">
      <c r="D3144" s="169"/>
    </row>
    <row r="3145" spans="4:4" x14ac:dyDescent="0.2">
      <c r="D3145" s="169"/>
    </row>
    <row r="3146" spans="4:4" x14ac:dyDescent="0.2">
      <c r="D3146" s="169"/>
    </row>
    <row r="3147" spans="4:4" x14ac:dyDescent="0.2">
      <c r="D3147" s="169"/>
    </row>
    <row r="3148" spans="4:4" x14ac:dyDescent="0.2">
      <c r="D3148" s="169"/>
    </row>
    <row r="3149" spans="4:4" x14ac:dyDescent="0.2">
      <c r="D3149" s="169"/>
    </row>
    <row r="3150" spans="4:4" x14ac:dyDescent="0.2">
      <c r="D3150" s="169"/>
    </row>
    <row r="3151" spans="4:4" x14ac:dyDescent="0.2">
      <c r="D3151" s="169"/>
    </row>
    <row r="3152" spans="4:4" x14ac:dyDescent="0.2">
      <c r="D3152" s="169"/>
    </row>
    <row r="3153" spans="4:4" x14ac:dyDescent="0.2">
      <c r="D3153" s="169"/>
    </row>
    <row r="3154" spans="4:4" x14ac:dyDescent="0.2">
      <c r="D3154" s="169"/>
    </row>
    <row r="3155" spans="4:4" x14ac:dyDescent="0.2">
      <c r="D3155" s="169"/>
    </row>
    <row r="3156" spans="4:4" x14ac:dyDescent="0.2">
      <c r="D3156" s="169"/>
    </row>
    <row r="3157" spans="4:4" x14ac:dyDescent="0.2">
      <c r="D3157" s="169"/>
    </row>
    <row r="3158" spans="4:4" x14ac:dyDescent="0.2">
      <c r="D3158" s="169"/>
    </row>
    <row r="3159" spans="4:4" x14ac:dyDescent="0.2">
      <c r="D3159" s="169"/>
    </row>
    <row r="3160" spans="4:4" x14ac:dyDescent="0.2">
      <c r="D3160" s="169"/>
    </row>
    <row r="3161" spans="4:4" x14ac:dyDescent="0.2">
      <c r="D3161" s="169"/>
    </row>
    <row r="3162" spans="4:4" x14ac:dyDescent="0.2">
      <c r="D3162" s="169"/>
    </row>
    <row r="3163" spans="4:4" x14ac:dyDescent="0.2">
      <c r="D3163" s="169"/>
    </row>
    <row r="3164" spans="4:4" x14ac:dyDescent="0.2">
      <c r="D3164" s="169"/>
    </row>
    <row r="3165" spans="4:4" x14ac:dyDescent="0.2">
      <c r="D3165" s="169"/>
    </row>
    <row r="3166" spans="4:4" x14ac:dyDescent="0.2">
      <c r="D3166" s="169"/>
    </row>
    <row r="3167" spans="4:4" x14ac:dyDescent="0.2">
      <c r="D3167" s="169"/>
    </row>
    <row r="3168" spans="4:4" x14ac:dyDescent="0.2">
      <c r="D3168" s="169"/>
    </row>
    <row r="3169" spans="4:4" x14ac:dyDescent="0.2">
      <c r="D3169" s="169"/>
    </row>
    <row r="3170" spans="4:4" x14ac:dyDescent="0.2">
      <c r="D3170" s="169"/>
    </row>
    <row r="3171" spans="4:4" x14ac:dyDescent="0.2">
      <c r="D3171" s="169"/>
    </row>
    <row r="3172" spans="4:4" x14ac:dyDescent="0.2">
      <c r="D3172" s="169"/>
    </row>
    <row r="3173" spans="4:4" x14ac:dyDescent="0.2">
      <c r="D3173" s="169"/>
    </row>
    <row r="3174" spans="4:4" x14ac:dyDescent="0.2">
      <c r="D3174" s="169"/>
    </row>
    <row r="3175" spans="4:4" x14ac:dyDescent="0.2">
      <c r="D3175" s="169"/>
    </row>
    <row r="3176" spans="4:4" x14ac:dyDescent="0.2">
      <c r="D3176" s="169"/>
    </row>
    <row r="3177" spans="4:4" x14ac:dyDescent="0.2">
      <c r="D3177" s="169"/>
    </row>
    <row r="3178" spans="4:4" x14ac:dyDescent="0.2">
      <c r="D3178" s="169"/>
    </row>
    <row r="3179" spans="4:4" x14ac:dyDescent="0.2">
      <c r="D3179" s="169"/>
    </row>
    <row r="3180" spans="4:4" x14ac:dyDescent="0.2">
      <c r="D3180" s="169"/>
    </row>
    <row r="3181" spans="4:4" x14ac:dyDescent="0.2">
      <c r="D3181" s="169"/>
    </row>
    <row r="3182" spans="4:4" x14ac:dyDescent="0.2">
      <c r="D3182" s="169"/>
    </row>
    <row r="3183" spans="4:4" x14ac:dyDescent="0.2">
      <c r="D3183" s="169"/>
    </row>
    <row r="3184" spans="4:4" x14ac:dyDescent="0.2">
      <c r="D3184" s="169"/>
    </row>
    <row r="3185" spans="4:4" x14ac:dyDescent="0.2">
      <c r="D3185" s="169"/>
    </row>
    <row r="3186" spans="4:4" x14ac:dyDescent="0.2">
      <c r="D3186" s="169"/>
    </row>
    <row r="3187" spans="4:4" x14ac:dyDescent="0.2">
      <c r="D3187" s="169"/>
    </row>
    <row r="3188" spans="4:4" x14ac:dyDescent="0.2">
      <c r="D3188" s="169"/>
    </row>
    <row r="3189" spans="4:4" x14ac:dyDescent="0.2">
      <c r="D3189" s="169"/>
    </row>
    <row r="3190" spans="4:4" x14ac:dyDescent="0.2">
      <c r="D3190" s="169"/>
    </row>
    <row r="3191" spans="4:4" x14ac:dyDescent="0.2">
      <c r="D3191" s="169"/>
    </row>
    <row r="3192" spans="4:4" x14ac:dyDescent="0.2">
      <c r="D3192" s="169"/>
    </row>
    <row r="3193" spans="4:4" x14ac:dyDescent="0.2">
      <c r="D3193" s="169"/>
    </row>
    <row r="3194" spans="4:4" x14ac:dyDescent="0.2">
      <c r="D3194" s="169"/>
    </row>
    <row r="3195" spans="4:4" x14ac:dyDescent="0.2">
      <c r="D3195" s="169"/>
    </row>
    <row r="3196" spans="4:4" x14ac:dyDescent="0.2">
      <c r="D3196" s="169"/>
    </row>
    <row r="3197" spans="4:4" x14ac:dyDescent="0.2">
      <c r="D3197" s="169"/>
    </row>
    <row r="3198" spans="4:4" x14ac:dyDescent="0.2">
      <c r="D3198" s="169"/>
    </row>
    <row r="3199" spans="4:4" x14ac:dyDescent="0.2">
      <c r="D3199" s="169"/>
    </row>
    <row r="3200" spans="4:4" x14ac:dyDescent="0.2">
      <c r="D3200" s="169"/>
    </row>
    <row r="3201" spans="4:4" x14ac:dyDescent="0.2">
      <c r="D3201" s="169"/>
    </row>
    <row r="3202" spans="4:4" x14ac:dyDescent="0.2">
      <c r="D3202" s="169"/>
    </row>
    <row r="3203" spans="4:4" x14ac:dyDescent="0.2">
      <c r="D3203" s="169"/>
    </row>
    <row r="3204" spans="4:4" x14ac:dyDescent="0.2">
      <c r="D3204" s="169"/>
    </row>
    <row r="3205" spans="4:4" x14ac:dyDescent="0.2">
      <c r="D3205" s="169"/>
    </row>
    <row r="3206" spans="4:4" x14ac:dyDescent="0.2">
      <c r="D3206" s="169"/>
    </row>
    <row r="3207" spans="4:4" x14ac:dyDescent="0.2">
      <c r="D3207" s="169"/>
    </row>
    <row r="3208" spans="4:4" x14ac:dyDescent="0.2">
      <c r="D3208" s="169"/>
    </row>
    <row r="3209" spans="4:4" x14ac:dyDescent="0.2">
      <c r="D3209" s="169"/>
    </row>
    <row r="3210" spans="4:4" x14ac:dyDescent="0.2">
      <c r="D3210" s="169"/>
    </row>
    <row r="3211" spans="4:4" x14ac:dyDescent="0.2">
      <c r="D3211" s="169"/>
    </row>
    <row r="3212" spans="4:4" x14ac:dyDescent="0.2">
      <c r="D3212" s="169"/>
    </row>
    <row r="3213" spans="4:4" x14ac:dyDescent="0.2">
      <c r="D3213" s="169"/>
    </row>
    <row r="3214" spans="4:4" x14ac:dyDescent="0.2">
      <c r="D3214" s="169"/>
    </row>
    <row r="3215" spans="4:4" x14ac:dyDescent="0.2">
      <c r="D3215" s="169"/>
    </row>
    <row r="3216" spans="4:4" x14ac:dyDescent="0.2">
      <c r="D3216" s="169"/>
    </row>
    <row r="3217" spans="4:4" x14ac:dyDescent="0.2">
      <c r="D3217" s="169"/>
    </row>
    <row r="3218" spans="4:4" x14ac:dyDescent="0.2">
      <c r="D3218" s="169"/>
    </row>
    <row r="3219" spans="4:4" x14ac:dyDescent="0.2">
      <c r="D3219" s="169"/>
    </row>
    <row r="3220" spans="4:4" x14ac:dyDescent="0.2">
      <c r="D3220" s="169"/>
    </row>
    <row r="3221" spans="4:4" x14ac:dyDescent="0.2">
      <c r="D3221" s="169"/>
    </row>
    <row r="3222" spans="4:4" x14ac:dyDescent="0.2">
      <c r="D3222" s="169"/>
    </row>
    <row r="3223" spans="4:4" x14ac:dyDescent="0.2">
      <c r="D3223" s="169"/>
    </row>
    <row r="3224" spans="4:4" x14ac:dyDescent="0.2">
      <c r="D3224" s="169"/>
    </row>
    <row r="3225" spans="4:4" x14ac:dyDescent="0.2">
      <c r="D3225" s="169"/>
    </row>
    <row r="3226" spans="4:4" x14ac:dyDescent="0.2">
      <c r="D3226" s="169"/>
    </row>
    <row r="3227" spans="4:4" x14ac:dyDescent="0.2">
      <c r="D3227" s="169"/>
    </row>
    <row r="3228" spans="4:4" x14ac:dyDescent="0.2">
      <c r="D3228" s="169"/>
    </row>
    <row r="3229" spans="4:4" x14ac:dyDescent="0.2">
      <c r="D3229" s="169"/>
    </row>
    <row r="3230" spans="4:4" x14ac:dyDescent="0.2">
      <c r="D3230" s="169"/>
    </row>
    <row r="3231" spans="4:4" x14ac:dyDescent="0.2">
      <c r="D3231" s="169"/>
    </row>
    <row r="3232" spans="4:4" x14ac:dyDescent="0.2">
      <c r="D3232" s="169"/>
    </row>
    <row r="3233" spans="4:4" x14ac:dyDescent="0.2">
      <c r="D3233" s="169"/>
    </row>
    <row r="3234" spans="4:4" x14ac:dyDescent="0.2">
      <c r="D3234" s="169"/>
    </row>
    <row r="3235" spans="4:4" x14ac:dyDescent="0.2">
      <c r="D3235" s="169"/>
    </row>
    <row r="3236" spans="4:4" x14ac:dyDescent="0.2">
      <c r="D3236" s="169"/>
    </row>
    <row r="3237" spans="4:4" x14ac:dyDescent="0.2">
      <c r="D3237" s="169"/>
    </row>
    <row r="3238" spans="4:4" x14ac:dyDescent="0.2">
      <c r="D3238" s="169"/>
    </row>
    <row r="3239" spans="4:4" x14ac:dyDescent="0.2">
      <c r="D3239" s="169"/>
    </row>
    <row r="3240" spans="4:4" x14ac:dyDescent="0.2">
      <c r="D3240" s="169"/>
    </row>
    <row r="3241" spans="4:4" x14ac:dyDescent="0.2">
      <c r="D3241" s="169"/>
    </row>
    <row r="3242" spans="4:4" x14ac:dyDescent="0.2">
      <c r="D3242" s="169"/>
    </row>
    <row r="3243" spans="4:4" x14ac:dyDescent="0.2">
      <c r="D3243" s="169"/>
    </row>
    <row r="3244" spans="4:4" x14ac:dyDescent="0.2">
      <c r="D3244" s="169"/>
    </row>
    <row r="3245" spans="4:4" x14ac:dyDescent="0.2">
      <c r="D3245" s="169"/>
    </row>
    <row r="3246" spans="4:4" x14ac:dyDescent="0.2">
      <c r="D3246" s="169"/>
    </row>
    <row r="3247" spans="4:4" x14ac:dyDescent="0.2">
      <c r="D3247" s="169"/>
    </row>
    <row r="3248" spans="4:4" x14ac:dyDescent="0.2">
      <c r="D3248" s="169"/>
    </row>
    <row r="3249" spans="4:4" x14ac:dyDescent="0.2">
      <c r="D3249" s="169"/>
    </row>
    <row r="3250" spans="4:4" x14ac:dyDescent="0.2">
      <c r="D3250" s="169"/>
    </row>
    <row r="3251" spans="4:4" x14ac:dyDescent="0.2">
      <c r="D3251" s="169"/>
    </row>
    <row r="3252" spans="4:4" x14ac:dyDescent="0.2">
      <c r="D3252" s="169"/>
    </row>
    <row r="3253" spans="4:4" x14ac:dyDescent="0.2">
      <c r="D3253" s="169"/>
    </row>
    <row r="3254" spans="4:4" x14ac:dyDescent="0.2">
      <c r="D3254" s="169"/>
    </row>
    <row r="3255" spans="4:4" x14ac:dyDescent="0.2">
      <c r="D3255" s="169"/>
    </row>
    <row r="3256" spans="4:4" x14ac:dyDescent="0.2">
      <c r="D3256" s="169"/>
    </row>
    <row r="3257" spans="4:4" x14ac:dyDescent="0.2">
      <c r="D3257" s="169"/>
    </row>
    <row r="3258" spans="4:4" x14ac:dyDescent="0.2">
      <c r="D3258" s="169"/>
    </row>
    <row r="3259" spans="4:4" x14ac:dyDescent="0.2">
      <c r="D3259" s="169"/>
    </row>
    <row r="3260" spans="4:4" x14ac:dyDescent="0.2">
      <c r="D3260" s="169"/>
    </row>
    <row r="3261" spans="4:4" x14ac:dyDescent="0.2">
      <c r="D3261" s="169"/>
    </row>
    <row r="3262" spans="4:4" x14ac:dyDescent="0.2">
      <c r="D3262" s="169"/>
    </row>
    <row r="3263" spans="4:4" x14ac:dyDescent="0.2">
      <c r="D3263" s="169"/>
    </row>
    <row r="3264" spans="4:4" x14ac:dyDescent="0.2">
      <c r="D3264" s="169"/>
    </row>
    <row r="3265" spans="4:4" x14ac:dyDescent="0.2">
      <c r="D3265" s="169"/>
    </row>
    <row r="3266" spans="4:4" x14ac:dyDescent="0.2">
      <c r="D3266" s="169"/>
    </row>
    <row r="3267" spans="4:4" x14ac:dyDescent="0.2">
      <c r="D3267" s="169"/>
    </row>
    <row r="3268" spans="4:4" x14ac:dyDescent="0.2">
      <c r="D3268" s="169"/>
    </row>
    <row r="3269" spans="4:4" x14ac:dyDescent="0.2">
      <c r="D3269" s="169"/>
    </row>
    <row r="3270" spans="4:4" x14ac:dyDescent="0.2">
      <c r="D3270" s="169"/>
    </row>
    <row r="3271" spans="4:4" x14ac:dyDescent="0.2">
      <c r="D3271" s="169"/>
    </row>
    <row r="3272" spans="4:4" x14ac:dyDescent="0.2">
      <c r="D3272" s="169"/>
    </row>
    <row r="3273" spans="4:4" x14ac:dyDescent="0.2">
      <c r="D3273" s="169"/>
    </row>
    <row r="3274" spans="4:4" x14ac:dyDescent="0.2">
      <c r="D3274" s="169"/>
    </row>
    <row r="3275" spans="4:4" x14ac:dyDescent="0.2">
      <c r="D3275" s="169"/>
    </row>
    <row r="3276" spans="4:4" x14ac:dyDescent="0.2">
      <c r="D3276" s="169"/>
    </row>
    <row r="3277" spans="4:4" x14ac:dyDescent="0.2">
      <c r="D3277" s="169"/>
    </row>
    <row r="3278" spans="4:4" x14ac:dyDescent="0.2">
      <c r="D3278" s="169"/>
    </row>
    <row r="3279" spans="4:4" x14ac:dyDescent="0.2">
      <c r="D3279" s="169"/>
    </row>
    <row r="3280" spans="4:4" x14ac:dyDescent="0.2">
      <c r="D3280" s="169"/>
    </row>
    <row r="3281" spans="4:4" x14ac:dyDescent="0.2">
      <c r="D3281" s="169"/>
    </row>
    <row r="3282" spans="4:4" x14ac:dyDescent="0.2">
      <c r="D3282" s="169"/>
    </row>
    <row r="3283" spans="4:4" x14ac:dyDescent="0.2">
      <c r="D3283" s="169"/>
    </row>
    <row r="3284" spans="4:4" x14ac:dyDescent="0.2">
      <c r="D3284" s="169"/>
    </row>
    <row r="3285" spans="4:4" x14ac:dyDescent="0.2">
      <c r="D3285" s="169"/>
    </row>
    <row r="3286" spans="4:4" x14ac:dyDescent="0.2">
      <c r="D3286" s="169"/>
    </row>
    <row r="3287" spans="4:4" x14ac:dyDescent="0.2">
      <c r="D3287" s="169"/>
    </row>
    <row r="3288" spans="4:4" x14ac:dyDescent="0.2">
      <c r="D3288" s="169"/>
    </row>
    <row r="3289" spans="4:4" x14ac:dyDescent="0.2">
      <c r="D3289" s="169"/>
    </row>
    <row r="3290" spans="4:4" x14ac:dyDescent="0.2">
      <c r="D3290" s="169"/>
    </row>
    <row r="3291" spans="4:4" x14ac:dyDescent="0.2">
      <c r="D3291" s="169"/>
    </row>
    <row r="3292" spans="4:4" x14ac:dyDescent="0.2">
      <c r="D3292" s="169"/>
    </row>
    <row r="3293" spans="4:4" x14ac:dyDescent="0.2">
      <c r="D3293" s="169"/>
    </row>
    <row r="3294" spans="4:4" x14ac:dyDescent="0.2">
      <c r="D3294" s="169"/>
    </row>
    <row r="3295" spans="4:4" x14ac:dyDescent="0.2">
      <c r="D3295" s="169"/>
    </row>
    <row r="3296" spans="4:4" x14ac:dyDescent="0.2">
      <c r="D3296" s="169"/>
    </row>
    <row r="3297" spans="4:4" x14ac:dyDescent="0.2">
      <c r="D3297" s="169"/>
    </row>
    <row r="3298" spans="4:4" x14ac:dyDescent="0.2">
      <c r="D3298" s="169"/>
    </row>
    <row r="3299" spans="4:4" x14ac:dyDescent="0.2">
      <c r="D3299" s="169"/>
    </row>
    <row r="3300" spans="4:4" x14ac:dyDescent="0.2">
      <c r="D3300" s="169"/>
    </row>
    <row r="3301" spans="4:4" x14ac:dyDescent="0.2">
      <c r="D3301" s="169"/>
    </row>
    <row r="3302" spans="4:4" x14ac:dyDescent="0.2">
      <c r="D3302" s="169"/>
    </row>
    <row r="3303" spans="4:4" x14ac:dyDescent="0.2">
      <c r="D3303" s="169"/>
    </row>
    <row r="3304" spans="4:4" x14ac:dyDescent="0.2">
      <c r="D3304" s="169"/>
    </row>
    <row r="3305" spans="4:4" x14ac:dyDescent="0.2">
      <c r="D3305" s="169"/>
    </row>
    <row r="3306" spans="4:4" x14ac:dyDescent="0.2">
      <c r="D3306" s="169"/>
    </row>
    <row r="3307" spans="4:4" x14ac:dyDescent="0.2">
      <c r="D3307" s="169"/>
    </row>
    <row r="3308" spans="4:4" x14ac:dyDescent="0.2">
      <c r="D3308" s="169"/>
    </row>
    <row r="3309" spans="4:4" x14ac:dyDescent="0.2">
      <c r="D3309" s="169"/>
    </row>
    <row r="3310" spans="4:4" x14ac:dyDescent="0.2">
      <c r="D3310" s="169"/>
    </row>
    <row r="3311" spans="4:4" x14ac:dyDescent="0.2">
      <c r="D3311" s="169"/>
    </row>
    <row r="3312" spans="4:4" x14ac:dyDescent="0.2">
      <c r="D3312" s="169"/>
    </row>
    <row r="3313" spans="4:4" x14ac:dyDescent="0.2">
      <c r="D3313" s="169"/>
    </row>
    <row r="3314" spans="4:4" x14ac:dyDescent="0.2">
      <c r="D3314" s="169"/>
    </row>
    <row r="3315" spans="4:4" x14ac:dyDescent="0.2">
      <c r="D3315" s="169"/>
    </row>
    <row r="3316" spans="4:4" x14ac:dyDescent="0.2">
      <c r="D3316" s="169"/>
    </row>
    <row r="3317" spans="4:4" x14ac:dyDescent="0.2">
      <c r="D3317" s="169"/>
    </row>
    <row r="3318" spans="4:4" x14ac:dyDescent="0.2">
      <c r="D3318" s="169"/>
    </row>
    <row r="3319" spans="4:4" x14ac:dyDescent="0.2">
      <c r="D3319" s="169"/>
    </row>
    <row r="3320" spans="4:4" x14ac:dyDescent="0.2">
      <c r="D3320" s="169"/>
    </row>
    <row r="3321" spans="4:4" x14ac:dyDescent="0.2">
      <c r="D3321" s="169"/>
    </row>
    <row r="3322" spans="4:4" x14ac:dyDescent="0.2">
      <c r="D3322" s="169"/>
    </row>
    <row r="3323" spans="4:4" x14ac:dyDescent="0.2">
      <c r="D3323" s="169"/>
    </row>
    <row r="3324" spans="4:4" x14ac:dyDescent="0.2">
      <c r="D3324" s="169"/>
    </row>
    <row r="3325" spans="4:4" x14ac:dyDescent="0.2">
      <c r="D3325" s="169"/>
    </row>
    <row r="3326" spans="4:4" x14ac:dyDescent="0.2">
      <c r="D3326" s="169"/>
    </row>
    <row r="3327" spans="4:4" x14ac:dyDescent="0.2">
      <c r="D3327" s="169"/>
    </row>
    <row r="3328" spans="4:4" x14ac:dyDescent="0.2">
      <c r="D3328" s="169"/>
    </row>
    <row r="3329" spans="4:4" x14ac:dyDescent="0.2">
      <c r="D3329" s="169"/>
    </row>
    <row r="3330" spans="4:4" x14ac:dyDescent="0.2">
      <c r="D3330" s="169"/>
    </row>
    <row r="3331" spans="4:4" x14ac:dyDescent="0.2">
      <c r="D3331" s="169"/>
    </row>
    <row r="3332" spans="4:4" x14ac:dyDescent="0.2">
      <c r="D3332" s="169"/>
    </row>
    <row r="3333" spans="4:4" x14ac:dyDescent="0.2">
      <c r="D3333" s="169"/>
    </row>
    <row r="3334" spans="4:4" x14ac:dyDescent="0.2">
      <c r="D3334" s="169"/>
    </row>
    <row r="3335" spans="4:4" x14ac:dyDescent="0.2">
      <c r="D3335" s="169"/>
    </row>
    <row r="3336" spans="4:4" x14ac:dyDescent="0.2">
      <c r="D3336" s="169"/>
    </row>
    <row r="3337" spans="4:4" x14ac:dyDescent="0.2">
      <c r="D3337" s="169"/>
    </row>
    <row r="3338" spans="4:4" x14ac:dyDescent="0.2">
      <c r="D3338" s="169"/>
    </row>
    <row r="3339" spans="4:4" x14ac:dyDescent="0.2">
      <c r="D3339" s="169"/>
    </row>
    <row r="3340" spans="4:4" x14ac:dyDescent="0.2">
      <c r="D3340" s="169"/>
    </row>
    <row r="3341" spans="4:4" x14ac:dyDescent="0.2">
      <c r="D3341" s="169"/>
    </row>
    <row r="3342" spans="4:4" x14ac:dyDescent="0.2">
      <c r="D3342" s="169"/>
    </row>
    <row r="3343" spans="4:4" x14ac:dyDescent="0.2">
      <c r="D3343" s="169"/>
    </row>
    <row r="3344" spans="4:4" x14ac:dyDescent="0.2">
      <c r="D3344" s="169"/>
    </row>
    <row r="3345" spans="4:4" x14ac:dyDescent="0.2">
      <c r="D3345" s="169"/>
    </row>
    <row r="3346" spans="4:4" x14ac:dyDescent="0.2">
      <c r="D3346" s="169"/>
    </row>
    <row r="3347" spans="4:4" x14ac:dyDescent="0.2">
      <c r="D3347" s="169"/>
    </row>
    <row r="3348" spans="4:4" x14ac:dyDescent="0.2">
      <c r="D3348" s="169"/>
    </row>
    <row r="3349" spans="4:4" x14ac:dyDescent="0.2">
      <c r="D3349" s="169"/>
    </row>
    <row r="3350" spans="4:4" x14ac:dyDescent="0.2">
      <c r="D3350" s="169"/>
    </row>
    <row r="3351" spans="4:4" x14ac:dyDescent="0.2">
      <c r="D3351" s="169"/>
    </row>
    <row r="3352" spans="4:4" x14ac:dyDescent="0.2">
      <c r="D3352" s="169"/>
    </row>
    <row r="3353" spans="4:4" x14ac:dyDescent="0.2">
      <c r="D3353" s="169"/>
    </row>
    <row r="3354" spans="4:4" x14ac:dyDescent="0.2">
      <c r="D3354" s="169"/>
    </row>
    <row r="3355" spans="4:4" x14ac:dyDescent="0.2">
      <c r="D3355" s="169"/>
    </row>
    <row r="3356" spans="4:4" x14ac:dyDescent="0.2">
      <c r="D3356" s="169"/>
    </row>
    <row r="3357" spans="4:4" x14ac:dyDescent="0.2">
      <c r="D3357" s="169"/>
    </row>
    <row r="3358" spans="4:4" x14ac:dyDescent="0.2">
      <c r="D3358" s="169"/>
    </row>
    <row r="3359" spans="4:4" x14ac:dyDescent="0.2">
      <c r="D3359" s="169"/>
    </row>
    <row r="3360" spans="4:4" x14ac:dyDescent="0.2">
      <c r="D3360" s="169"/>
    </row>
    <row r="3361" spans="4:4" x14ac:dyDescent="0.2">
      <c r="D3361" s="169"/>
    </row>
    <row r="3362" spans="4:4" x14ac:dyDescent="0.2">
      <c r="D3362" s="169"/>
    </row>
    <row r="3363" spans="4:4" x14ac:dyDescent="0.2">
      <c r="D3363" s="169"/>
    </row>
    <row r="3364" spans="4:4" x14ac:dyDescent="0.2">
      <c r="D3364" s="169"/>
    </row>
    <row r="3365" spans="4:4" x14ac:dyDescent="0.2">
      <c r="D3365" s="169"/>
    </row>
    <row r="3366" spans="4:4" x14ac:dyDescent="0.2">
      <c r="D3366" s="169"/>
    </row>
    <row r="3367" spans="4:4" x14ac:dyDescent="0.2">
      <c r="D3367" s="169"/>
    </row>
    <row r="3368" spans="4:4" x14ac:dyDescent="0.2">
      <c r="D3368" s="169"/>
    </row>
    <row r="3369" spans="4:4" x14ac:dyDescent="0.2">
      <c r="D3369" s="169"/>
    </row>
    <row r="3370" spans="4:4" x14ac:dyDescent="0.2">
      <c r="D3370" s="169"/>
    </row>
    <row r="3371" spans="4:4" x14ac:dyDescent="0.2">
      <c r="D3371" s="169"/>
    </row>
    <row r="3372" spans="4:4" x14ac:dyDescent="0.2">
      <c r="D3372" s="169"/>
    </row>
    <row r="3373" spans="4:4" x14ac:dyDescent="0.2">
      <c r="D3373" s="169"/>
    </row>
    <row r="3374" spans="4:4" x14ac:dyDescent="0.2">
      <c r="D3374" s="169"/>
    </row>
    <row r="3375" spans="4:4" x14ac:dyDescent="0.2">
      <c r="D3375" s="169"/>
    </row>
    <row r="3376" spans="4:4" x14ac:dyDescent="0.2">
      <c r="D3376" s="169"/>
    </row>
    <row r="3377" spans="4:4" x14ac:dyDescent="0.2">
      <c r="D3377" s="169"/>
    </row>
    <row r="3378" spans="4:4" x14ac:dyDescent="0.2">
      <c r="D3378" s="169"/>
    </row>
    <row r="3379" spans="4:4" x14ac:dyDescent="0.2">
      <c r="D3379" s="169"/>
    </row>
    <row r="3380" spans="4:4" x14ac:dyDescent="0.2">
      <c r="D3380" s="169"/>
    </row>
    <row r="3381" spans="4:4" x14ac:dyDescent="0.2">
      <c r="D3381" s="169"/>
    </row>
    <row r="3382" spans="4:4" x14ac:dyDescent="0.2">
      <c r="D3382" s="169"/>
    </row>
    <row r="3383" spans="4:4" x14ac:dyDescent="0.2">
      <c r="D3383" s="169"/>
    </row>
    <row r="3384" spans="4:4" x14ac:dyDescent="0.2">
      <c r="D3384" s="169"/>
    </row>
    <row r="3385" spans="4:4" x14ac:dyDescent="0.2">
      <c r="D3385" s="169"/>
    </row>
    <row r="3386" spans="4:4" x14ac:dyDescent="0.2">
      <c r="D3386" s="169"/>
    </row>
    <row r="3387" spans="4:4" x14ac:dyDescent="0.2">
      <c r="D3387" s="169"/>
    </row>
    <row r="3388" spans="4:4" x14ac:dyDescent="0.2">
      <c r="D3388" s="169"/>
    </row>
    <row r="3389" spans="4:4" x14ac:dyDescent="0.2">
      <c r="D3389" s="169"/>
    </row>
    <row r="3390" spans="4:4" x14ac:dyDescent="0.2">
      <c r="D3390" s="169"/>
    </row>
    <row r="3391" spans="4:4" x14ac:dyDescent="0.2">
      <c r="D3391" s="169"/>
    </row>
    <row r="3392" spans="4:4" x14ac:dyDescent="0.2">
      <c r="D3392" s="169"/>
    </row>
    <row r="3393" spans="4:4" x14ac:dyDescent="0.2">
      <c r="D3393" s="169"/>
    </row>
    <row r="3394" spans="4:4" x14ac:dyDescent="0.2">
      <c r="D3394" s="169"/>
    </row>
    <row r="3395" spans="4:4" x14ac:dyDescent="0.2">
      <c r="D3395" s="169"/>
    </row>
    <row r="3396" spans="4:4" x14ac:dyDescent="0.2">
      <c r="D3396" s="169"/>
    </row>
    <row r="3397" spans="4:4" x14ac:dyDescent="0.2">
      <c r="D3397" s="169"/>
    </row>
    <row r="3398" spans="4:4" x14ac:dyDescent="0.2">
      <c r="D3398" s="169"/>
    </row>
    <row r="3399" spans="4:4" x14ac:dyDescent="0.2">
      <c r="D3399" s="169"/>
    </row>
    <row r="3400" spans="4:4" x14ac:dyDescent="0.2">
      <c r="D3400" s="169"/>
    </row>
    <row r="3401" spans="4:4" x14ac:dyDescent="0.2">
      <c r="D3401" s="169"/>
    </row>
    <row r="3402" spans="4:4" x14ac:dyDescent="0.2">
      <c r="D3402" s="169"/>
    </row>
    <row r="3403" spans="4:4" x14ac:dyDescent="0.2">
      <c r="D3403" s="169"/>
    </row>
    <row r="3404" spans="4:4" x14ac:dyDescent="0.2">
      <c r="D3404" s="169"/>
    </row>
    <row r="3405" spans="4:4" x14ac:dyDescent="0.2">
      <c r="D3405" s="169"/>
    </row>
    <row r="3406" spans="4:4" x14ac:dyDescent="0.2">
      <c r="D3406" s="169"/>
    </row>
    <row r="3407" spans="4:4" x14ac:dyDescent="0.2">
      <c r="D3407" s="169"/>
    </row>
    <row r="3408" spans="4:4" x14ac:dyDescent="0.2">
      <c r="D3408" s="169"/>
    </row>
    <row r="3409" spans="4:4" x14ac:dyDescent="0.2">
      <c r="D3409" s="169"/>
    </row>
    <row r="3410" spans="4:4" x14ac:dyDescent="0.2">
      <c r="D3410" s="169"/>
    </row>
    <row r="3411" spans="4:4" x14ac:dyDescent="0.2">
      <c r="D3411" s="169"/>
    </row>
    <row r="3412" spans="4:4" x14ac:dyDescent="0.2">
      <c r="D3412" s="169"/>
    </row>
    <row r="3413" spans="4:4" x14ac:dyDescent="0.2">
      <c r="D3413" s="169"/>
    </row>
    <row r="3414" spans="4:4" x14ac:dyDescent="0.2">
      <c r="D3414" s="169"/>
    </row>
    <row r="3415" spans="4:4" x14ac:dyDescent="0.2">
      <c r="D3415" s="169"/>
    </row>
    <row r="3416" spans="4:4" x14ac:dyDescent="0.2">
      <c r="D3416" s="169"/>
    </row>
    <row r="3417" spans="4:4" x14ac:dyDescent="0.2">
      <c r="D3417" s="169"/>
    </row>
    <row r="3418" spans="4:4" x14ac:dyDescent="0.2">
      <c r="D3418" s="169"/>
    </row>
    <row r="3419" spans="4:4" x14ac:dyDescent="0.2">
      <c r="D3419" s="169"/>
    </row>
    <row r="3420" spans="4:4" x14ac:dyDescent="0.2">
      <c r="D3420" s="169"/>
    </row>
    <row r="3421" spans="4:4" x14ac:dyDescent="0.2">
      <c r="D3421" s="169"/>
    </row>
    <row r="3422" spans="4:4" x14ac:dyDescent="0.2">
      <c r="D3422" s="169"/>
    </row>
    <row r="3423" spans="4:4" x14ac:dyDescent="0.2">
      <c r="D3423" s="169"/>
    </row>
    <row r="3424" spans="4:4" x14ac:dyDescent="0.2">
      <c r="D3424" s="169"/>
    </row>
    <row r="3425" spans="4:4" x14ac:dyDescent="0.2">
      <c r="D3425" s="169"/>
    </row>
    <row r="3426" spans="4:4" x14ac:dyDescent="0.2">
      <c r="D3426" s="169"/>
    </row>
    <row r="3427" spans="4:4" x14ac:dyDescent="0.2">
      <c r="D3427" s="169"/>
    </row>
    <row r="3428" spans="4:4" x14ac:dyDescent="0.2">
      <c r="D3428" s="169"/>
    </row>
    <row r="3429" spans="4:4" x14ac:dyDescent="0.2">
      <c r="D3429" s="169"/>
    </row>
    <row r="3430" spans="4:4" x14ac:dyDescent="0.2">
      <c r="D3430" s="169"/>
    </row>
    <row r="3431" spans="4:4" x14ac:dyDescent="0.2">
      <c r="D3431" s="169"/>
    </row>
    <row r="3432" spans="4:4" x14ac:dyDescent="0.2">
      <c r="D3432" s="169"/>
    </row>
    <row r="3433" spans="4:4" x14ac:dyDescent="0.2">
      <c r="D3433" s="169"/>
    </row>
    <row r="3434" spans="4:4" x14ac:dyDescent="0.2">
      <c r="D3434" s="169"/>
    </row>
    <row r="3435" spans="4:4" x14ac:dyDescent="0.2">
      <c r="D3435" s="169"/>
    </row>
    <row r="3436" spans="4:4" x14ac:dyDescent="0.2">
      <c r="D3436" s="169"/>
    </row>
    <row r="3437" spans="4:4" x14ac:dyDescent="0.2">
      <c r="D3437" s="169"/>
    </row>
    <row r="3438" spans="4:4" x14ac:dyDescent="0.2">
      <c r="D3438" s="169"/>
    </row>
    <row r="3439" spans="4:4" x14ac:dyDescent="0.2">
      <c r="D3439" s="169"/>
    </row>
    <row r="3440" spans="4:4" x14ac:dyDescent="0.2">
      <c r="D3440" s="169"/>
    </row>
    <row r="3441" spans="4:4" x14ac:dyDescent="0.2">
      <c r="D3441" s="169"/>
    </row>
    <row r="3442" spans="4:4" x14ac:dyDescent="0.2">
      <c r="D3442" s="169"/>
    </row>
    <row r="3443" spans="4:4" x14ac:dyDescent="0.2">
      <c r="D3443" s="169"/>
    </row>
    <row r="3444" spans="4:4" x14ac:dyDescent="0.2">
      <c r="D3444" s="169"/>
    </row>
    <row r="3445" spans="4:4" x14ac:dyDescent="0.2">
      <c r="D3445" s="169"/>
    </row>
    <row r="3446" spans="4:4" x14ac:dyDescent="0.2">
      <c r="D3446" s="169"/>
    </row>
    <row r="3447" spans="4:4" x14ac:dyDescent="0.2">
      <c r="D3447" s="169"/>
    </row>
    <row r="3448" spans="4:4" x14ac:dyDescent="0.2">
      <c r="D3448" s="169"/>
    </row>
    <row r="3449" spans="4:4" x14ac:dyDescent="0.2">
      <c r="D3449" s="169"/>
    </row>
    <row r="3450" spans="4:4" x14ac:dyDescent="0.2">
      <c r="D3450" s="169"/>
    </row>
    <row r="3451" spans="4:4" x14ac:dyDescent="0.2">
      <c r="D3451" s="169"/>
    </row>
    <row r="3452" spans="4:4" x14ac:dyDescent="0.2">
      <c r="D3452" s="169"/>
    </row>
    <row r="3453" spans="4:4" x14ac:dyDescent="0.2">
      <c r="D3453" s="169"/>
    </row>
    <row r="3454" spans="4:4" x14ac:dyDescent="0.2">
      <c r="D3454" s="169"/>
    </row>
    <row r="3455" spans="4:4" x14ac:dyDescent="0.2">
      <c r="D3455" s="169"/>
    </row>
    <row r="3456" spans="4:4" x14ac:dyDescent="0.2">
      <c r="D3456" s="169"/>
    </row>
    <row r="3457" spans="4:4" x14ac:dyDescent="0.2">
      <c r="D3457" s="169"/>
    </row>
    <row r="3458" spans="4:4" x14ac:dyDescent="0.2">
      <c r="D3458" s="169"/>
    </row>
    <row r="3459" spans="4:4" x14ac:dyDescent="0.2">
      <c r="D3459" s="169"/>
    </row>
    <row r="3460" spans="4:4" x14ac:dyDescent="0.2">
      <c r="D3460" s="169"/>
    </row>
    <row r="3461" spans="4:4" x14ac:dyDescent="0.2">
      <c r="D3461" s="169"/>
    </row>
    <row r="3462" spans="4:4" x14ac:dyDescent="0.2">
      <c r="D3462" s="169"/>
    </row>
    <row r="3463" spans="4:4" x14ac:dyDescent="0.2">
      <c r="D3463" s="169"/>
    </row>
    <row r="3464" spans="4:4" x14ac:dyDescent="0.2">
      <c r="D3464" s="169"/>
    </row>
    <row r="3465" spans="4:4" x14ac:dyDescent="0.2">
      <c r="D3465" s="169"/>
    </row>
    <row r="3466" spans="4:4" x14ac:dyDescent="0.2">
      <c r="D3466" s="169"/>
    </row>
    <row r="3467" spans="4:4" x14ac:dyDescent="0.2">
      <c r="D3467" s="169"/>
    </row>
    <row r="3468" spans="4:4" x14ac:dyDescent="0.2">
      <c r="D3468" s="169"/>
    </row>
    <row r="3469" spans="4:4" x14ac:dyDescent="0.2">
      <c r="D3469" s="169"/>
    </row>
    <row r="3470" spans="4:4" x14ac:dyDescent="0.2">
      <c r="D3470" s="169"/>
    </row>
    <row r="3471" spans="4:4" x14ac:dyDescent="0.2">
      <c r="D3471" s="169"/>
    </row>
    <row r="3472" spans="4:4" x14ac:dyDescent="0.2">
      <c r="D3472" s="169"/>
    </row>
    <row r="3473" spans="4:4" x14ac:dyDescent="0.2">
      <c r="D3473" s="169"/>
    </row>
    <row r="3474" spans="4:4" x14ac:dyDescent="0.2">
      <c r="D3474" s="169"/>
    </row>
    <row r="3475" spans="4:4" x14ac:dyDescent="0.2">
      <c r="D3475" s="169"/>
    </row>
    <row r="3476" spans="4:4" x14ac:dyDescent="0.2">
      <c r="D3476" s="169"/>
    </row>
    <row r="3477" spans="4:4" x14ac:dyDescent="0.2">
      <c r="D3477" s="169"/>
    </row>
    <row r="3478" spans="4:4" x14ac:dyDescent="0.2">
      <c r="D3478" s="169"/>
    </row>
    <row r="3479" spans="4:4" x14ac:dyDescent="0.2">
      <c r="D3479" s="169"/>
    </row>
    <row r="3480" spans="4:4" x14ac:dyDescent="0.2">
      <c r="D3480" s="169"/>
    </row>
    <row r="3481" spans="4:4" x14ac:dyDescent="0.2">
      <c r="D3481" s="169"/>
    </row>
    <row r="3482" spans="4:4" x14ac:dyDescent="0.2">
      <c r="D3482" s="169"/>
    </row>
    <row r="3483" spans="4:4" x14ac:dyDescent="0.2">
      <c r="D3483" s="169"/>
    </row>
    <row r="3484" spans="4:4" x14ac:dyDescent="0.2">
      <c r="D3484" s="169"/>
    </row>
    <row r="3485" spans="4:4" x14ac:dyDescent="0.2">
      <c r="D3485" s="169"/>
    </row>
    <row r="3486" spans="4:4" x14ac:dyDescent="0.2">
      <c r="D3486" s="169"/>
    </row>
    <row r="3487" spans="4:4" x14ac:dyDescent="0.2">
      <c r="D3487" s="169"/>
    </row>
    <row r="3488" spans="4:4" x14ac:dyDescent="0.2">
      <c r="D3488" s="169"/>
    </row>
    <row r="3489" spans="4:4" x14ac:dyDescent="0.2">
      <c r="D3489" s="169"/>
    </row>
    <row r="3490" spans="4:4" x14ac:dyDescent="0.2">
      <c r="D3490" s="169"/>
    </row>
    <row r="3491" spans="4:4" x14ac:dyDescent="0.2">
      <c r="D3491" s="169"/>
    </row>
    <row r="3492" spans="4:4" x14ac:dyDescent="0.2">
      <c r="D3492" s="169"/>
    </row>
    <row r="3493" spans="4:4" x14ac:dyDescent="0.2">
      <c r="D3493" s="169"/>
    </row>
    <row r="3494" spans="4:4" x14ac:dyDescent="0.2">
      <c r="D3494" s="169"/>
    </row>
    <row r="3495" spans="4:4" x14ac:dyDescent="0.2">
      <c r="D3495" s="169"/>
    </row>
    <row r="3496" spans="4:4" x14ac:dyDescent="0.2">
      <c r="D3496" s="169"/>
    </row>
    <row r="3497" spans="4:4" x14ac:dyDescent="0.2">
      <c r="D3497" s="169"/>
    </row>
    <row r="3498" spans="4:4" x14ac:dyDescent="0.2">
      <c r="D3498" s="169"/>
    </row>
    <row r="3499" spans="4:4" x14ac:dyDescent="0.2">
      <c r="D3499" s="169"/>
    </row>
    <row r="3500" spans="4:4" x14ac:dyDescent="0.2">
      <c r="D3500" s="169"/>
    </row>
    <row r="3501" spans="4:4" x14ac:dyDescent="0.2">
      <c r="D3501" s="169"/>
    </row>
    <row r="3502" spans="4:4" x14ac:dyDescent="0.2">
      <c r="D3502" s="169"/>
    </row>
    <row r="3503" spans="4:4" x14ac:dyDescent="0.2">
      <c r="D3503" s="169"/>
    </row>
    <row r="3504" spans="4:4" x14ac:dyDescent="0.2">
      <c r="D3504" s="169"/>
    </row>
    <row r="3505" spans="4:4" x14ac:dyDescent="0.2">
      <c r="D3505" s="169"/>
    </row>
    <row r="3506" spans="4:4" x14ac:dyDescent="0.2">
      <c r="D3506" s="169"/>
    </row>
    <row r="3507" spans="4:4" x14ac:dyDescent="0.2">
      <c r="D3507" s="169"/>
    </row>
    <row r="3508" spans="4:4" x14ac:dyDescent="0.2">
      <c r="D3508" s="169"/>
    </row>
    <row r="3509" spans="4:4" x14ac:dyDescent="0.2">
      <c r="D3509" s="169"/>
    </row>
    <row r="3510" spans="4:4" x14ac:dyDescent="0.2">
      <c r="D3510" s="169"/>
    </row>
    <row r="3511" spans="4:4" x14ac:dyDescent="0.2">
      <c r="D3511" s="169"/>
    </row>
    <row r="3512" spans="4:4" x14ac:dyDescent="0.2">
      <c r="D3512" s="169"/>
    </row>
    <row r="3513" spans="4:4" x14ac:dyDescent="0.2">
      <c r="D3513" s="169"/>
    </row>
    <row r="3514" spans="4:4" x14ac:dyDescent="0.2">
      <c r="D3514" s="169"/>
    </row>
    <row r="3515" spans="4:4" x14ac:dyDescent="0.2">
      <c r="D3515" s="169"/>
    </row>
    <row r="3516" spans="4:4" x14ac:dyDescent="0.2">
      <c r="D3516" s="169"/>
    </row>
    <row r="3517" spans="4:4" x14ac:dyDescent="0.2">
      <c r="D3517" s="169"/>
    </row>
    <row r="3518" spans="4:4" x14ac:dyDescent="0.2">
      <c r="D3518" s="169"/>
    </row>
    <row r="3519" spans="4:4" x14ac:dyDescent="0.2">
      <c r="D3519" s="169"/>
    </row>
    <row r="3520" spans="4:4" x14ac:dyDescent="0.2">
      <c r="D3520" s="169"/>
    </row>
    <row r="3521" spans="4:4" x14ac:dyDescent="0.2">
      <c r="D3521" s="169"/>
    </row>
    <row r="3522" spans="4:4" x14ac:dyDescent="0.2">
      <c r="D3522" s="169"/>
    </row>
    <row r="3523" spans="4:4" x14ac:dyDescent="0.2">
      <c r="D3523" s="169"/>
    </row>
    <row r="3524" spans="4:4" x14ac:dyDescent="0.2">
      <c r="D3524" s="169"/>
    </row>
    <row r="3525" spans="4:4" x14ac:dyDescent="0.2">
      <c r="D3525" s="169"/>
    </row>
    <row r="3526" spans="4:4" x14ac:dyDescent="0.2">
      <c r="D3526" s="169"/>
    </row>
    <row r="3527" spans="4:4" x14ac:dyDescent="0.2">
      <c r="D3527" s="169"/>
    </row>
    <row r="3528" spans="4:4" x14ac:dyDescent="0.2">
      <c r="D3528" s="169"/>
    </row>
    <row r="3529" spans="4:4" x14ac:dyDescent="0.2">
      <c r="D3529" s="169"/>
    </row>
    <row r="3530" spans="4:4" x14ac:dyDescent="0.2">
      <c r="D3530" s="169"/>
    </row>
    <row r="3531" spans="4:4" x14ac:dyDescent="0.2">
      <c r="D3531" s="169"/>
    </row>
    <row r="3532" spans="4:4" x14ac:dyDescent="0.2">
      <c r="D3532" s="169"/>
    </row>
    <row r="3533" spans="4:4" x14ac:dyDescent="0.2">
      <c r="D3533" s="169"/>
    </row>
    <row r="3534" spans="4:4" x14ac:dyDescent="0.2">
      <c r="D3534" s="169"/>
    </row>
    <row r="3535" spans="4:4" x14ac:dyDescent="0.2">
      <c r="D3535" s="169"/>
    </row>
    <row r="3536" spans="4:4" x14ac:dyDescent="0.2">
      <c r="D3536" s="169"/>
    </row>
    <row r="3537" spans="4:4" x14ac:dyDescent="0.2">
      <c r="D3537" s="169"/>
    </row>
    <row r="3538" spans="4:4" x14ac:dyDescent="0.2">
      <c r="D3538" s="169"/>
    </row>
    <row r="3539" spans="4:4" x14ac:dyDescent="0.2">
      <c r="D3539" s="169"/>
    </row>
    <row r="3540" spans="4:4" x14ac:dyDescent="0.2">
      <c r="D3540" s="169"/>
    </row>
    <row r="3541" spans="4:4" x14ac:dyDescent="0.2">
      <c r="D3541" s="169"/>
    </row>
    <row r="3542" spans="4:4" x14ac:dyDescent="0.2">
      <c r="D3542" s="169"/>
    </row>
    <row r="3543" spans="4:4" x14ac:dyDescent="0.2">
      <c r="D3543" s="169"/>
    </row>
    <row r="3544" spans="4:4" x14ac:dyDescent="0.2">
      <c r="D3544" s="169"/>
    </row>
    <row r="3545" spans="4:4" x14ac:dyDescent="0.2">
      <c r="D3545" s="169"/>
    </row>
    <row r="3546" spans="4:4" x14ac:dyDescent="0.2">
      <c r="D3546" s="169"/>
    </row>
    <row r="3547" spans="4:4" x14ac:dyDescent="0.2">
      <c r="D3547" s="169"/>
    </row>
    <row r="3548" spans="4:4" x14ac:dyDescent="0.2">
      <c r="D3548" s="169"/>
    </row>
    <row r="3549" spans="4:4" x14ac:dyDescent="0.2">
      <c r="D3549" s="169"/>
    </row>
    <row r="3550" spans="4:4" x14ac:dyDescent="0.2">
      <c r="D3550" s="169"/>
    </row>
    <row r="3551" spans="4:4" x14ac:dyDescent="0.2">
      <c r="D3551" s="169"/>
    </row>
    <row r="3552" spans="4:4" x14ac:dyDescent="0.2">
      <c r="D3552" s="169"/>
    </row>
    <row r="3553" spans="4:4" x14ac:dyDescent="0.2">
      <c r="D3553" s="169"/>
    </row>
    <row r="3554" spans="4:4" x14ac:dyDescent="0.2">
      <c r="D3554" s="169"/>
    </row>
    <row r="3555" spans="4:4" x14ac:dyDescent="0.2">
      <c r="D3555" s="169"/>
    </row>
    <row r="3556" spans="4:4" x14ac:dyDescent="0.2">
      <c r="D3556" s="169"/>
    </row>
    <row r="3557" spans="4:4" x14ac:dyDescent="0.2">
      <c r="D3557" s="169"/>
    </row>
    <row r="3558" spans="4:4" x14ac:dyDescent="0.2">
      <c r="D3558" s="169"/>
    </row>
    <row r="3559" spans="4:4" x14ac:dyDescent="0.2">
      <c r="D3559" s="169"/>
    </row>
    <row r="3560" spans="4:4" x14ac:dyDescent="0.2">
      <c r="D3560" s="169"/>
    </row>
    <row r="3561" spans="4:4" x14ac:dyDescent="0.2">
      <c r="D3561" s="169"/>
    </row>
    <row r="3562" spans="4:4" x14ac:dyDescent="0.2">
      <c r="D3562" s="169"/>
    </row>
    <row r="3563" spans="4:4" x14ac:dyDescent="0.2">
      <c r="D3563" s="169"/>
    </row>
    <row r="3564" spans="4:4" x14ac:dyDescent="0.2">
      <c r="D3564" s="169"/>
    </row>
    <row r="3565" spans="4:4" x14ac:dyDescent="0.2">
      <c r="D3565" s="169"/>
    </row>
    <row r="3566" spans="4:4" x14ac:dyDescent="0.2">
      <c r="D3566" s="169"/>
    </row>
    <row r="3567" spans="4:4" x14ac:dyDescent="0.2">
      <c r="D3567" s="169"/>
    </row>
    <row r="3568" spans="4:4" x14ac:dyDescent="0.2">
      <c r="D3568" s="169"/>
    </row>
    <row r="3569" spans="4:4" x14ac:dyDescent="0.2">
      <c r="D3569" s="169"/>
    </row>
    <row r="3570" spans="4:4" x14ac:dyDescent="0.2">
      <c r="D3570" s="169"/>
    </row>
    <row r="3571" spans="4:4" x14ac:dyDescent="0.2">
      <c r="D3571" s="169"/>
    </row>
    <row r="3572" spans="4:4" x14ac:dyDescent="0.2">
      <c r="D3572" s="169"/>
    </row>
    <row r="3573" spans="4:4" x14ac:dyDescent="0.2">
      <c r="D3573" s="169"/>
    </row>
    <row r="3574" spans="4:4" x14ac:dyDescent="0.2">
      <c r="D3574" s="169"/>
    </row>
    <row r="3575" spans="4:4" x14ac:dyDescent="0.2">
      <c r="D3575" s="169"/>
    </row>
    <row r="3576" spans="4:4" x14ac:dyDescent="0.2">
      <c r="D3576" s="169"/>
    </row>
    <row r="3577" spans="4:4" x14ac:dyDescent="0.2">
      <c r="D3577" s="169"/>
    </row>
    <row r="3578" spans="4:4" x14ac:dyDescent="0.2">
      <c r="D3578" s="169"/>
    </row>
    <row r="3579" spans="4:4" x14ac:dyDescent="0.2">
      <c r="D3579" s="169"/>
    </row>
    <row r="3580" spans="4:4" x14ac:dyDescent="0.2">
      <c r="D3580" s="169"/>
    </row>
    <row r="3581" spans="4:4" x14ac:dyDescent="0.2">
      <c r="D3581" s="169"/>
    </row>
    <row r="3582" spans="4:4" x14ac:dyDescent="0.2">
      <c r="D3582" s="169"/>
    </row>
    <row r="3583" spans="4:4" x14ac:dyDescent="0.2">
      <c r="D3583" s="169"/>
    </row>
    <row r="3584" spans="4:4" x14ac:dyDescent="0.2">
      <c r="D3584" s="169"/>
    </row>
    <row r="3585" spans="4:4" x14ac:dyDescent="0.2">
      <c r="D3585" s="169"/>
    </row>
    <row r="3586" spans="4:4" x14ac:dyDescent="0.2">
      <c r="D3586" s="169"/>
    </row>
    <row r="3587" spans="4:4" x14ac:dyDescent="0.2">
      <c r="D3587" s="169"/>
    </row>
    <row r="3588" spans="4:4" x14ac:dyDescent="0.2">
      <c r="D3588" s="169"/>
    </row>
    <row r="3589" spans="4:4" x14ac:dyDescent="0.2">
      <c r="D3589" s="169"/>
    </row>
    <row r="3590" spans="4:4" x14ac:dyDescent="0.2">
      <c r="D3590" s="169"/>
    </row>
    <row r="3591" spans="4:4" x14ac:dyDescent="0.2">
      <c r="D3591" s="169"/>
    </row>
    <row r="3592" spans="4:4" x14ac:dyDescent="0.2">
      <c r="D3592" s="169"/>
    </row>
    <row r="3593" spans="4:4" x14ac:dyDescent="0.2">
      <c r="D3593" s="169"/>
    </row>
    <row r="3594" spans="4:4" x14ac:dyDescent="0.2">
      <c r="D3594" s="169"/>
    </row>
    <row r="3595" spans="4:4" x14ac:dyDescent="0.2">
      <c r="D3595" s="169"/>
    </row>
    <row r="3596" spans="4:4" x14ac:dyDescent="0.2">
      <c r="D3596" s="169"/>
    </row>
    <row r="3597" spans="4:4" x14ac:dyDescent="0.2">
      <c r="D3597" s="169"/>
    </row>
    <row r="3598" spans="4:4" x14ac:dyDescent="0.2">
      <c r="D3598" s="169"/>
    </row>
    <row r="3599" spans="4:4" x14ac:dyDescent="0.2">
      <c r="D3599" s="169"/>
    </row>
    <row r="3600" spans="4:4" x14ac:dyDescent="0.2">
      <c r="D3600" s="169"/>
    </row>
    <row r="3601" spans="4:4" x14ac:dyDescent="0.2">
      <c r="D3601" s="169"/>
    </row>
    <row r="3602" spans="4:4" x14ac:dyDescent="0.2">
      <c r="D3602" s="169"/>
    </row>
    <row r="3603" spans="4:4" x14ac:dyDescent="0.2">
      <c r="D3603" s="169"/>
    </row>
    <row r="3604" spans="4:4" x14ac:dyDescent="0.2">
      <c r="D3604" s="169"/>
    </row>
    <row r="3605" spans="4:4" x14ac:dyDescent="0.2">
      <c r="D3605" s="169"/>
    </row>
    <row r="3606" spans="4:4" x14ac:dyDescent="0.2">
      <c r="D3606" s="169"/>
    </row>
    <row r="3607" spans="4:4" x14ac:dyDescent="0.2">
      <c r="D3607" s="169"/>
    </row>
    <row r="3608" spans="4:4" x14ac:dyDescent="0.2">
      <c r="D3608" s="169"/>
    </row>
    <row r="3609" spans="4:4" x14ac:dyDescent="0.2">
      <c r="D3609" s="169"/>
    </row>
    <row r="3610" spans="4:4" x14ac:dyDescent="0.2">
      <c r="D3610" s="169"/>
    </row>
    <row r="3611" spans="4:4" x14ac:dyDescent="0.2">
      <c r="D3611" s="169"/>
    </row>
    <row r="3612" spans="4:4" x14ac:dyDescent="0.2">
      <c r="D3612" s="169"/>
    </row>
    <row r="3613" spans="4:4" x14ac:dyDescent="0.2">
      <c r="D3613" s="169"/>
    </row>
    <row r="3614" spans="4:4" x14ac:dyDescent="0.2">
      <c r="D3614" s="169"/>
    </row>
    <row r="3615" spans="4:4" x14ac:dyDescent="0.2">
      <c r="D3615" s="169"/>
    </row>
    <row r="3616" spans="4:4" x14ac:dyDescent="0.2">
      <c r="D3616" s="169"/>
    </row>
    <row r="3617" spans="4:4" x14ac:dyDescent="0.2">
      <c r="D3617" s="169"/>
    </row>
    <row r="3618" spans="4:4" x14ac:dyDescent="0.2">
      <c r="D3618" s="169"/>
    </row>
    <row r="3619" spans="4:4" x14ac:dyDescent="0.2">
      <c r="D3619" s="169"/>
    </row>
    <row r="3620" spans="4:4" x14ac:dyDescent="0.2">
      <c r="D3620" s="169"/>
    </row>
    <row r="3621" spans="4:4" x14ac:dyDescent="0.2">
      <c r="D3621" s="169"/>
    </row>
    <row r="3622" spans="4:4" x14ac:dyDescent="0.2">
      <c r="D3622" s="169"/>
    </row>
    <row r="3623" spans="4:4" x14ac:dyDescent="0.2">
      <c r="D3623" s="169"/>
    </row>
    <row r="3624" spans="4:4" x14ac:dyDescent="0.2">
      <c r="D3624" s="169"/>
    </row>
    <row r="3625" spans="4:4" x14ac:dyDescent="0.2">
      <c r="D3625" s="169"/>
    </row>
    <row r="3626" spans="4:4" x14ac:dyDescent="0.2">
      <c r="D3626" s="169"/>
    </row>
    <row r="3627" spans="4:4" x14ac:dyDescent="0.2">
      <c r="D3627" s="169"/>
    </row>
    <row r="3628" spans="4:4" x14ac:dyDescent="0.2">
      <c r="D3628" s="169"/>
    </row>
    <row r="3629" spans="4:4" x14ac:dyDescent="0.2">
      <c r="D3629" s="169"/>
    </row>
    <row r="3630" spans="4:4" x14ac:dyDescent="0.2">
      <c r="D3630" s="169"/>
    </row>
    <row r="3631" spans="4:4" x14ac:dyDescent="0.2">
      <c r="D3631" s="169"/>
    </row>
    <row r="3632" spans="4:4" x14ac:dyDescent="0.2">
      <c r="D3632" s="169"/>
    </row>
    <row r="3633" spans="4:4" x14ac:dyDescent="0.2">
      <c r="D3633" s="169"/>
    </row>
    <row r="3634" spans="4:4" x14ac:dyDescent="0.2">
      <c r="D3634" s="169"/>
    </row>
    <row r="3635" spans="4:4" x14ac:dyDescent="0.2">
      <c r="D3635" s="169"/>
    </row>
    <row r="3636" spans="4:4" x14ac:dyDescent="0.2">
      <c r="D3636" s="169"/>
    </row>
    <row r="3637" spans="4:4" x14ac:dyDescent="0.2">
      <c r="D3637" s="169"/>
    </row>
    <row r="3638" spans="4:4" x14ac:dyDescent="0.2">
      <c r="D3638" s="169"/>
    </row>
    <row r="3639" spans="4:4" x14ac:dyDescent="0.2">
      <c r="D3639" s="169"/>
    </row>
    <row r="3640" spans="4:4" x14ac:dyDescent="0.2">
      <c r="D3640" s="169"/>
    </row>
    <row r="3641" spans="4:4" x14ac:dyDescent="0.2">
      <c r="D3641" s="169"/>
    </row>
    <row r="3642" spans="4:4" x14ac:dyDescent="0.2">
      <c r="D3642" s="169"/>
    </row>
    <row r="3643" spans="4:4" x14ac:dyDescent="0.2">
      <c r="D3643" s="169"/>
    </row>
    <row r="3644" spans="4:4" x14ac:dyDescent="0.2">
      <c r="D3644" s="169"/>
    </row>
    <row r="3645" spans="4:4" x14ac:dyDescent="0.2">
      <c r="D3645" s="169"/>
    </row>
    <row r="3646" spans="4:4" x14ac:dyDescent="0.2">
      <c r="D3646" s="169"/>
    </row>
    <row r="3647" spans="4:4" x14ac:dyDescent="0.2">
      <c r="D3647" s="169"/>
    </row>
    <row r="3648" spans="4:4" x14ac:dyDescent="0.2">
      <c r="D3648" s="169"/>
    </row>
    <row r="3649" spans="4:4" x14ac:dyDescent="0.2">
      <c r="D3649" s="169"/>
    </row>
    <row r="3650" spans="4:4" x14ac:dyDescent="0.2">
      <c r="D3650" s="169"/>
    </row>
    <row r="3651" spans="4:4" x14ac:dyDescent="0.2">
      <c r="D3651" s="169"/>
    </row>
    <row r="3652" spans="4:4" x14ac:dyDescent="0.2">
      <c r="D3652" s="169"/>
    </row>
    <row r="3653" spans="4:4" x14ac:dyDescent="0.2">
      <c r="D3653" s="169"/>
    </row>
    <row r="3654" spans="4:4" x14ac:dyDescent="0.2">
      <c r="D3654" s="169"/>
    </row>
    <row r="3655" spans="4:4" x14ac:dyDescent="0.2">
      <c r="D3655" s="169"/>
    </row>
    <row r="3656" spans="4:4" x14ac:dyDescent="0.2">
      <c r="D3656" s="169"/>
    </row>
    <row r="3657" spans="4:4" x14ac:dyDescent="0.2">
      <c r="D3657" s="169"/>
    </row>
    <row r="3658" spans="4:4" x14ac:dyDescent="0.2">
      <c r="D3658" s="169"/>
    </row>
    <row r="3659" spans="4:4" x14ac:dyDescent="0.2">
      <c r="D3659" s="169"/>
    </row>
    <row r="3660" spans="4:4" x14ac:dyDescent="0.2">
      <c r="D3660" s="169"/>
    </row>
    <row r="3661" spans="4:4" x14ac:dyDescent="0.2">
      <c r="D3661" s="169"/>
    </row>
    <row r="3662" spans="4:4" x14ac:dyDescent="0.2">
      <c r="D3662" s="169"/>
    </row>
    <row r="3663" spans="4:4" x14ac:dyDescent="0.2">
      <c r="D3663" s="169"/>
    </row>
    <row r="3664" spans="4:4" x14ac:dyDescent="0.2">
      <c r="D3664" s="169"/>
    </row>
    <row r="3665" spans="4:4" x14ac:dyDescent="0.2">
      <c r="D3665" s="169"/>
    </row>
    <row r="3666" spans="4:4" x14ac:dyDescent="0.2">
      <c r="D3666" s="169"/>
    </row>
    <row r="3667" spans="4:4" x14ac:dyDescent="0.2">
      <c r="D3667" s="169"/>
    </row>
    <row r="3668" spans="4:4" x14ac:dyDescent="0.2">
      <c r="D3668" s="169"/>
    </row>
    <row r="3669" spans="4:4" x14ac:dyDescent="0.2">
      <c r="D3669" s="169"/>
    </row>
    <row r="3670" spans="4:4" x14ac:dyDescent="0.2">
      <c r="D3670" s="169"/>
    </row>
    <row r="3671" spans="4:4" x14ac:dyDescent="0.2">
      <c r="D3671" s="169"/>
    </row>
    <row r="3672" spans="4:4" x14ac:dyDescent="0.2">
      <c r="D3672" s="169"/>
    </row>
    <row r="3673" spans="4:4" x14ac:dyDescent="0.2">
      <c r="D3673" s="169"/>
    </row>
    <row r="3674" spans="4:4" x14ac:dyDescent="0.2">
      <c r="D3674" s="169"/>
    </row>
    <row r="3675" spans="4:4" x14ac:dyDescent="0.2">
      <c r="D3675" s="169"/>
    </row>
    <row r="3676" spans="4:4" x14ac:dyDescent="0.2">
      <c r="D3676" s="169"/>
    </row>
    <row r="3677" spans="4:4" x14ac:dyDescent="0.2">
      <c r="D3677" s="169"/>
    </row>
    <row r="3678" spans="4:4" x14ac:dyDescent="0.2">
      <c r="D3678" s="169"/>
    </row>
    <row r="3679" spans="4:4" x14ac:dyDescent="0.2">
      <c r="D3679" s="169"/>
    </row>
    <row r="3680" spans="4:4" x14ac:dyDescent="0.2">
      <c r="D3680" s="169"/>
    </row>
    <row r="3681" spans="4:4" x14ac:dyDescent="0.2">
      <c r="D3681" s="169"/>
    </row>
    <row r="3682" spans="4:4" x14ac:dyDescent="0.2">
      <c r="D3682" s="169"/>
    </row>
    <row r="3683" spans="4:4" x14ac:dyDescent="0.2">
      <c r="D3683" s="169"/>
    </row>
    <row r="3684" spans="4:4" x14ac:dyDescent="0.2">
      <c r="D3684" s="169"/>
    </row>
    <row r="3685" spans="4:4" x14ac:dyDescent="0.2">
      <c r="D3685" s="169"/>
    </row>
    <row r="3686" spans="4:4" x14ac:dyDescent="0.2">
      <c r="D3686" s="169"/>
    </row>
    <row r="3687" spans="4:4" x14ac:dyDescent="0.2">
      <c r="D3687" s="169"/>
    </row>
    <row r="3688" spans="4:4" x14ac:dyDescent="0.2">
      <c r="D3688" s="169"/>
    </row>
    <row r="3689" spans="4:4" x14ac:dyDescent="0.2">
      <c r="D3689" s="169"/>
    </row>
    <row r="3690" spans="4:4" x14ac:dyDescent="0.2">
      <c r="D3690" s="169"/>
    </row>
    <row r="3691" spans="4:4" x14ac:dyDescent="0.2">
      <c r="D3691" s="169"/>
    </row>
    <row r="3692" spans="4:4" x14ac:dyDescent="0.2">
      <c r="D3692" s="169"/>
    </row>
    <row r="3693" spans="4:4" x14ac:dyDescent="0.2">
      <c r="D3693" s="169"/>
    </row>
    <row r="3694" spans="4:4" x14ac:dyDescent="0.2">
      <c r="D3694" s="169"/>
    </row>
    <row r="3695" spans="4:4" x14ac:dyDescent="0.2">
      <c r="D3695" s="169"/>
    </row>
    <row r="3696" spans="4:4" x14ac:dyDescent="0.2">
      <c r="D3696" s="169"/>
    </row>
    <row r="3697" spans="4:4" x14ac:dyDescent="0.2">
      <c r="D3697" s="169"/>
    </row>
    <row r="3698" spans="4:4" x14ac:dyDescent="0.2">
      <c r="D3698" s="169"/>
    </row>
    <row r="3699" spans="4:4" x14ac:dyDescent="0.2">
      <c r="D3699" s="169"/>
    </row>
    <row r="3700" spans="4:4" x14ac:dyDescent="0.2">
      <c r="D3700" s="169"/>
    </row>
    <row r="3701" spans="4:4" x14ac:dyDescent="0.2">
      <c r="D3701" s="169"/>
    </row>
    <row r="3702" spans="4:4" x14ac:dyDescent="0.2">
      <c r="D3702" s="169"/>
    </row>
    <row r="3703" spans="4:4" x14ac:dyDescent="0.2">
      <c r="D3703" s="169"/>
    </row>
    <row r="3704" spans="4:4" x14ac:dyDescent="0.2">
      <c r="D3704" s="169"/>
    </row>
    <row r="3705" spans="4:4" x14ac:dyDescent="0.2">
      <c r="D3705" s="169"/>
    </row>
    <row r="3706" spans="4:4" x14ac:dyDescent="0.2">
      <c r="D3706" s="169"/>
    </row>
    <row r="3707" spans="4:4" x14ac:dyDescent="0.2">
      <c r="D3707" s="169"/>
    </row>
    <row r="3708" spans="4:4" x14ac:dyDescent="0.2">
      <c r="D3708" s="169"/>
    </row>
    <row r="3709" spans="4:4" x14ac:dyDescent="0.2">
      <c r="D3709" s="169"/>
    </row>
    <row r="3710" spans="4:4" x14ac:dyDescent="0.2">
      <c r="D3710" s="169"/>
    </row>
    <row r="3711" spans="4:4" x14ac:dyDescent="0.2">
      <c r="D3711" s="169"/>
    </row>
    <row r="3712" spans="4:4" x14ac:dyDescent="0.2">
      <c r="D3712" s="169"/>
    </row>
    <row r="3713" spans="4:4" x14ac:dyDescent="0.2">
      <c r="D3713" s="169"/>
    </row>
    <row r="3714" spans="4:4" x14ac:dyDescent="0.2">
      <c r="D3714" s="169"/>
    </row>
    <row r="3715" spans="4:4" x14ac:dyDescent="0.2">
      <c r="D3715" s="169"/>
    </row>
    <row r="3716" spans="4:4" x14ac:dyDescent="0.2">
      <c r="D3716" s="169"/>
    </row>
    <row r="3717" spans="4:4" x14ac:dyDescent="0.2">
      <c r="D3717" s="169"/>
    </row>
    <row r="3718" spans="4:4" x14ac:dyDescent="0.2">
      <c r="D3718" s="169"/>
    </row>
    <row r="3719" spans="4:4" x14ac:dyDescent="0.2">
      <c r="D3719" s="169"/>
    </row>
    <row r="3720" spans="4:4" x14ac:dyDescent="0.2">
      <c r="D3720" s="169"/>
    </row>
    <row r="3721" spans="4:4" x14ac:dyDescent="0.2">
      <c r="D3721" s="169"/>
    </row>
    <row r="3722" spans="4:4" x14ac:dyDescent="0.2">
      <c r="D3722" s="169"/>
    </row>
    <row r="3723" spans="4:4" x14ac:dyDescent="0.2">
      <c r="D3723" s="169"/>
    </row>
    <row r="3724" spans="4:4" x14ac:dyDescent="0.2">
      <c r="D3724" s="169"/>
    </row>
    <row r="3725" spans="4:4" x14ac:dyDescent="0.2">
      <c r="D3725" s="169"/>
    </row>
    <row r="3726" spans="4:4" x14ac:dyDescent="0.2">
      <c r="D3726" s="169"/>
    </row>
    <row r="3727" spans="4:4" x14ac:dyDescent="0.2">
      <c r="D3727" s="169"/>
    </row>
    <row r="3728" spans="4:4" x14ac:dyDescent="0.2">
      <c r="D3728" s="169"/>
    </row>
    <row r="3729" spans="4:4" x14ac:dyDescent="0.2">
      <c r="D3729" s="169"/>
    </row>
    <row r="3730" spans="4:4" x14ac:dyDescent="0.2">
      <c r="D3730" s="169"/>
    </row>
    <row r="3731" spans="4:4" x14ac:dyDescent="0.2">
      <c r="D3731" s="169"/>
    </row>
    <row r="3732" spans="4:4" x14ac:dyDescent="0.2">
      <c r="D3732" s="169"/>
    </row>
    <row r="3733" spans="4:4" x14ac:dyDescent="0.2">
      <c r="D3733" s="169"/>
    </row>
    <row r="3734" spans="4:4" x14ac:dyDescent="0.2">
      <c r="D3734" s="169"/>
    </row>
    <row r="3735" spans="4:4" x14ac:dyDescent="0.2">
      <c r="D3735" s="169"/>
    </row>
    <row r="3736" spans="4:4" x14ac:dyDescent="0.2">
      <c r="D3736" s="169"/>
    </row>
    <row r="3737" spans="4:4" x14ac:dyDescent="0.2">
      <c r="D3737" s="169"/>
    </row>
    <row r="3738" spans="4:4" x14ac:dyDescent="0.2">
      <c r="D3738" s="169"/>
    </row>
    <row r="3739" spans="4:4" x14ac:dyDescent="0.2">
      <c r="D3739" s="169"/>
    </row>
    <row r="3740" spans="4:4" x14ac:dyDescent="0.2">
      <c r="D3740" s="169"/>
    </row>
    <row r="3741" spans="4:4" x14ac:dyDescent="0.2">
      <c r="D3741" s="169"/>
    </row>
    <row r="3742" spans="4:4" x14ac:dyDescent="0.2">
      <c r="D3742" s="169"/>
    </row>
    <row r="3743" spans="4:4" x14ac:dyDescent="0.2">
      <c r="D3743" s="169"/>
    </row>
    <row r="3744" spans="4:4" x14ac:dyDescent="0.2">
      <c r="D3744" s="169"/>
    </row>
    <row r="3745" spans="4:4" x14ac:dyDescent="0.2">
      <c r="D3745" s="169"/>
    </row>
    <row r="3746" spans="4:4" x14ac:dyDescent="0.2">
      <c r="D3746" s="169"/>
    </row>
    <row r="3747" spans="4:4" x14ac:dyDescent="0.2">
      <c r="D3747" s="169"/>
    </row>
    <row r="3748" spans="4:4" x14ac:dyDescent="0.2">
      <c r="D3748" s="169"/>
    </row>
    <row r="3749" spans="4:4" x14ac:dyDescent="0.2">
      <c r="D3749" s="169"/>
    </row>
    <row r="3750" spans="4:4" x14ac:dyDescent="0.2">
      <c r="D3750" s="169"/>
    </row>
    <row r="3751" spans="4:4" x14ac:dyDescent="0.2">
      <c r="D3751" s="169"/>
    </row>
    <row r="3752" spans="4:4" x14ac:dyDescent="0.2">
      <c r="D3752" s="169"/>
    </row>
    <row r="3753" spans="4:4" x14ac:dyDescent="0.2">
      <c r="D3753" s="169"/>
    </row>
    <row r="3754" spans="4:4" x14ac:dyDescent="0.2">
      <c r="D3754" s="169"/>
    </row>
    <row r="3755" spans="4:4" x14ac:dyDescent="0.2">
      <c r="D3755" s="169"/>
    </row>
    <row r="3756" spans="4:4" x14ac:dyDescent="0.2">
      <c r="D3756" s="169"/>
    </row>
    <row r="3757" spans="4:4" x14ac:dyDescent="0.2">
      <c r="D3757" s="169"/>
    </row>
    <row r="3758" spans="4:4" x14ac:dyDescent="0.2">
      <c r="D3758" s="169"/>
    </row>
    <row r="3759" spans="4:4" x14ac:dyDescent="0.2">
      <c r="D3759" s="169"/>
    </row>
    <row r="3760" spans="4:4" x14ac:dyDescent="0.2">
      <c r="D3760" s="169"/>
    </row>
    <row r="3761" spans="4:4" x14ac:dyDescent="0.2">
      <c r="D3761" s="169"/>
    </row>
    <row r="3762" spans="4:4" x14ac:dyDescent="0.2">
      <c r="D3762" s="169"/>
    </row>
    <row r="3763" spans="4:4" x14ac:dyDescent="0.2">
      <c r="D3763" s="169"/>
    </row>
    <row r="3764" spans="4:4" x14ac:dyDescent="0.2">
      <c r="D3764" s="169"/>
    </row>
    <row r="3765" spans="4:4" x14ac:dyDescent="0.2">
      <c r="D3765" s="169"/>
    </row>
    <row r="3766" spans="4:4" x14ac:dyDescent="0.2">
      <c r="D3766" s="169"/>
    </row>
    <row r="3767" spans="4:4" x14ac:dyDescent="0.2">
      <c r="D3767" s="169"/>
    </row>
    <row r="3768" spans="4:4" x14ac:dyDescent="0.2">
      <c r="D3768" s="169"/>
    </row>
    <row r="3769" spans="4:4" x14ac:dyDescent="0.2">
      <c r="D3769" s="169"/>
    </row>
    <row r="3770" spans="4:4" x14ac:dyDescent="0.2">
      <c r="D3770" s="169"/>
    </row>
    <row r="3771" spans="4:4" x14ac:dyDescent="0.2">
      <c r="D3771" s="169"/>
    </row>
    <row r="3772" spans="4:4" x14ac:dyDescent="0.2">
      <c r="D3772" s="169"/>
    </row>
    <row r="3773" spans="4:4" x14ac:dyDescent="0.2">
      <c r="D3773" s="169"/>
    </row>
    <row r="3774" spans="4:4" x14ac:dyDescent="0.2">
      <c r="D3774" s="169"/>
    </row>
    <row r="3775" spans="4:4" x14ac:dyDescent="0.2">
      <c r="D3775" s="169"/>
    </row>
    <row r="3776" spans="4:4" x14ac:dyDescent="0.2">
      <c r="D3776" s="169"/>
    </row>
    <row r="3777" spans="4:4" x14ac:dyDescent="0.2">
      <c r="D3777" s="169"/>
    </row>
    <row r="3778" spans="4:4" x14ac:dyDescent="0.2">
      <c r="D3778" s="169"/>
    </row>
    <row r="3779" spans="4:4" x14ac:dyDescent="0.2">
      <c r="D3779" s="169"/>
    </row>
    <row r="3780" spans="4:4" x14ac:dyDescent="0.2">
      <c r="D3780" s="169"/>
    </row>
    <row r="3781" spans="4:4" x14ac:dyDescent="0.2">
      <c r="D3781" s="169"/>
    </row>
    <row r="3782" spans="4:4" x14ac:dyDescent="0.2">
      <c r="D3782" s="169"/>
    </row>
    <row r="3783" spans="4:4" x14ac:dyDescent="0.2">
      <c r="D3783" s="169"/>
    </row>
    <row r="3784" spans="4:4" x14ac:dyDescent="0.2">
      <c r="D3784" s="169"/>
    </row>
    <row r="3785" spans="4:4" x14ac:dyDescent="0.2">
      <c r="D3785" s="169"/>
    </row>
    <row r="3786" spans="4:4" x14ac:dyDescent="0.2">
      <c r="D3786" s="169"/>
    </row>
    <row r="3787" spans="4:4" x14ac:dyDescent="0.2">
      <c r="D3787" s="169"/>
    </row>
    <row r="3788" spans="4:4" x14ac:dyDescent="0.2">
      <c r="D3788" s="169"/>
    </row>
    <row r="3789" spans="4:4" x14ac:dyDescent="0.2">
      <c r="D3789" s="169"/>
    </row>
    <row r="3790" spans="4:4" x14ac:dyDescent="0.2">
      <c r="D3790" s="169"/>
    </row>
    <row r="3791" spans="4:4" x14ac:dyDescent="0.2">
      <c r="D3791" s="169"/>
    </row>
    <row r="3792" spans="4:4" x14ac:dyDescent="0.2">
      <c r="D3792" s="169"/>
    </row>
    <row r="3793" spans="4:4" x14ac:dyDescent="0.2">
      <c r="D3793" s="169"/>
    </row>
    <row r="3794" spans="4:4" x14ac:dyDescent="0.2">
      <c r="D3794" s="169"/>
    </row>
    <row r="3795" spans="4:4" x14ac:dyDescent="0.2">
      <c r="D3795" s="169"/>
    </row>
    <row r="3796" spans="4:4" x14ac:dyDescent="0.2">
      <c r="D3796" s="169"/>
    </row>
    <row r="3797" spans="4:4" x14ac:dyDescent="0.2">
      <c r="D3797" s="169"/>
    </row>
    <row r="3798" spans="4:4" x14ac:dyDescent="0.2">
      <c r="D3798" s="169"/>
    </row>
    <row r="3799" spans="4:4" x14ac:dyDescent="0.2">
      <c r="D3799" s="169"/>
    </row>
    <row r="3800" spans="4:4" x14ac:dyDescent="0.2">
      <c r="D3800" s="169"/>
    </row>
    <row r="3801" spans="4:4" x14ac:dyDescent="0.2">
      <c r="D3801" s="169"/>
    </row>
    <row r="3802" spans="4:4" x14ac:dyDescent="0.2">
      <c r="D3802" s="169"/>
    </row>
    <row r="3803" spans="4:4" x14ac:dyDescent="0.2">
      <c r="D3803" s="169"/>
    </row>
    <row r="3804" spans="4:4" x14ac:dyDescent="0.2">
      <c r="D3804" s="169"/>
    </row>
    <row r="3805" spans="4:4" x14ac:dyDescent="0.2">
      <c r="D3805" s="169"/>
    </row>
    <row r="3806" spans="4:4" x14ac:dyDescent="0.2">
      <c r="D3806" s="169"/>
    </row>
    <row r="3807" spans="4:4" x14ac:dyDescent="0.2">
      <c r="D3807" s="169"/>
    </row>
    <row r="3808" spans="4:4" x14ac:dyDescent="0.2">
      <c r="D3808" s="169"/>
    </row>
    <row r="3809" spans="4:4" x14ac:dyDescent="0.2">
      <c r="D3809" s="169"/>
    </row>
    <row r="3810" spans="4:4" x14ac:dyDescent="0.2">
      <c r="D3810" s="169"/>
    </row>
    <row r="3811" spans="4:4" x14ac:dyDescent="0.2">
      <c r="D3811" s="169"/>
    </row>
    <row r="3812" spans="4:4" x14ac:dyDescent="0.2">
      <c r="D3812" s="169"/>
    </row>
    <row r="3813" spans="4:4" x14ac:dyDescent="0.2">
      <c r="D3813" s="169"/>
    </row>
    <row r="3814" spans="4:4" x14ac:dyDescent="0.2">
      <c r="D3814" s="169"/>
    </row>
    <row r="3815" spans="4:4" x14ac:dyDescent="0.2">
      <c r="D3815" s="169"/>
    </row>
    <row r="3816" spans="4:4" x14ac:dyDescent="0.2">
      <c r="D3816" s="169"/>
    </row>
    <row r="3817" spans="4:4" x14ac:dyDescent="0.2">
      <c r="D3817" s="169"/>
    </row>
    <row r="3818" spans="4:4" x14ac:dyDescent="0.2">
      <c r="D3818" s="169"/>
    </row>
    <row r="3819" spans="4:4" x14ac:dyDescent="0.2">
      <c r="D3819" s="169"/>
    </row>
    <row r="3820" spans="4:4" x14ac:dyDescent="0.2">
      <c r="D3820" s="169"/>
    </row>
    <row r="3821" spans="4:4" x14ac:dyDescent="0.2">
      <c r="D3821" s="169"/>
    </row>
    <row r="3822" spans="4:4" x14ac:dyDescent="0.2">
      <c r="D3822" s="169"/>
    </row>
    <row r="3823" spans="4:4" x14ac:dyDescent="0.2">
      <c r="D3823" s="169"/>
    </row>
    <row r="3824" spans="4:4" x14ac:dyDescent="0.2">
      <c r="D3824" s="169"/>
    </row>
    <row r="3825" spans="4:4" x14ac:dyDescent="0.2">
      <c r="D3825" s="169"/>
    </row>
    <row r="3826" spans="4:4" x14ac:dyDescent="0.2">
      <c r="D3826" s="169"/>
    </row>
    <row r="3827" spans="4:4" x14ac:dyDescent="0.2">
      <c r="D3827" s="169"/>
    </row>
    <row r="3828" spans="4:4" x14ac:dyDescent="0.2">
      <c r="D3828" s="169"/>
    </row>
    <row r="3829" spans="4:4" x14ac:dyDescent="0.2">
      <c r="D3829" s="169"/>
    </row>
    <row r="3830" spans="4:4" x14ac:dyDescent="0.2">
      <c r="D3830" s="169"/>
    </row>
    <row r="3831" spans="4:4" x14ac:dyDescent="0.2">
      <c r="D3831" s="169"/>
    </row>
    <row r="3832" spans="4:4" x14ac:dyDescent="0.2">
      <c r="D3832" s="169"/>
    </row>
    <row r="3833" spans="4:4" x14ac:dyDescent="0.2">
      <c r="D3833" s="169"/>
    </row>
    <row r="3834" spans="4:4" x14ac:dyDescent="0.2">
      <c r="D3834" s="169"/>
    </row>
    <row r="3835" spans="4:4" x14ac:dyDescent="0.2">
      <c r="D3835" s="169"/>
    </row>
    <row r="3836" spans="4:4" x14ac:dyDescent="0.2">
      <c r="D3836" s="169"/>
    </row>
    <row r="3837" spans="4:4" x14ac:dyDescent="0.2">
      <c r="D3837" s="169"/>
    </row>
    <row r="3838" spans="4:4" x14ac:dyDescent="0.2">
      <c r="D3838" s="169"/>
    </row>
    <row r="3839" spans="4:4" x14ac:dyDescent="0.2">
      <c r="D3839" s="169"/>
    </row>
    <row r="3840" spans="4:4" x14ac:dyDescent="0.2">
      <c r="D3840" s="169"/>
    </row>
    <row r="3841" spans="4:4" x14ac:dyDescent="0.2">
      <c r="D3841" s="169"/>
    </row>
    <row r="3842" spans="4:4" x14ac:dyDescent="0.2">
      <c r="D3842" s="169"/>
    </row>
    <row r="3843" spans="4:4" x14ac:dyDescent="0.2">
      <c r="D3843" s="169"/>
    </row>
    <row r="3844" spans="4:4" x14ac:dyDescent="0.2">
      <c r="D3844" s="169"/>
    </row>
    <row r="3845" spans="4:4" x14ac:dyDescent="0.2">
      <c r="D3845" s="169"/>
    </row>
    <row r="3846" spans="4:4" x14ac:dyDescent="0.2">
      <c r="D3846" s="169"/>
    </row>
    <row r="3847" spans="4:4" x14ac:dyDescent="0.2">
      <c r="D3847" s="169"/>
    </row>
    <row r="3848" spans="4:4" x14ac:dyDescent="0.2">
      <c r="D3848" s="169"/>
    </row>
    <row r="3849" spans="4:4" x14ac:dyDescent="0.2">
      <c r="D3849" s="169"/>
    </row>
    <row r="3850" spans="4:4" x14ac:dyDescent="0.2">
      <c r="D3850" s="169"/>
    </row>
    <row r="3851" spans="4:4" x14ac:dyDescent="0.2">
      <c r="D3851" s="169"/>
    </row>
    <row r="3852" spans="4:4" x14ac:dyDescent="0.2">
      <c r="D3852" s="169"/>
    </row>
    <row r="3853" spans="4:4" x14ac:dyDescent="0.2">
      <c r="D3853" s="169"/>
    </row>
    <row r="3854" spans="4:4" x14ac:dyDescent="0.2">
      <c r="D3854" s="169"/>
    </row>
    <row r="3855" spans="4:4" x14ac:dyDescent="0.2">
      <c r="D3855" s="169"/>
    </row>
    <row r="3856" spans="4:4" x14ac:dyDescent="0.2">
      <c r="D3856" s="169"/>
    </row>
    <row r="3857" spans="4:4" x14ac:dyDescent="0.2">
      <c r="D3857" s="169"/>
    </row>
    <row r="3858" spans="4:4" x14ac:dyDescent="0.2">
      <c r="D3858" s="169"/>
    </row>
    <row r="3859" spans="4:4" x14ac:dyDescent="0.2">
      <c r="D3859" s="169"/>
    </row>
    <row r="3860" spans="4:4" x14ac:dyDescent="0.2">
      <c r="D3860" s="169"/>
    </row>
    <row r="3861" spans="4:4" x14ac:dyDescent="0.2">
      <c r="D3861" s="169"/>
    </row>
    <row r="3862" spans="4:4" x14ac:dyDescent="0.2">
      <c r="D3862" s="169"/>
    </row>
    <row r="3863" spans="4:4" x14ac:dyDescent="0.2">
      <c r="D3863" s="169"/>
    </row>
    <row r="3864" spans="4:4" x14ac:dyDescent="0.2">
      <c r="D3864" s="169"/>
    </row>
    <row r="3865" spans="4:4" x14ac:dyDescent="0.2">
      <c r="D3865" s="169"/>
    </row>
    <row r="3866" spans="4:4" x14ac:dyDescent="0.2">
      <c r="D3866" s="169"/>
    </row>
    <row r="3867" spans="4:4" x14ac:dyDescent="0.2">
      <c r="D3867" s="169"/>
    </row>
    <row r="3868" spans="4:4" x14ac:dyDescent="0.2">
      <c r="D3868" s="169"/>
    </row>
    <row r="3869" spans="4:4" x14ac:dyDescent="0.2">
      <c r="D3869" s="169"/>
    </row>
    <row r="3870" spans="4:4" x14ac:dyDescent="0.2">
      <c r="D3870" s="169"/>
    </row>
    <row r="3871" spans="4:4" x14ac:dyDescent="0.2">
      <c r="D3871" s="169"/>
    </row>
    <row r="3872" spans="4:4" x14ac:dyDescent="0.2">
      <c r="D3872" s="169"/>
    </row>
    <row r="3873" spans="4:4" x14ac:dyDescent="0.2">
      <c r="D3873" s="169"/>
    </row>
    <row r="3874" spans="4:4" x14ac:dyDescent="0.2">
      <c r="D3874" s="169"/>
    </row>
    <row r="3875" spans="4:4" x14ac:dyDescent="0.2">
      <c r="D3875" s="169"/>
    </row>
    <row r="3876" spans="4:4" x14ac:dyDescent="0.2">
      <c r="D3876" s="169"/>
    </row>
    <row r="3877" spans="4:4" x14ac:dyDescent="0.2">
      <c r="D3877" s="169"/>
    </row>
    <row r="3878" spans="4:4" x14ac:dyDescent="0.2">
      <c r="D3878" s="169"/>
    </row>
    <row r="3879" spans="4:4" x14ac:dyDescent="0.2">
      <c r="D3879" s="169"/>
    </row>
    <row r="3880" spans="4:4" x14ac:dyDescent="0.2">
      <c r="D3880" s="169"/>
    </row>
    <row r="3881" spans="4:4" x14ac:dyDescent="0.2">
      <c r="D3881" s="169"/>
    </row>
    <row r="3882" spans="4:4" x14ac:dyDescent="0.2">
      <c r="D3882" s="169"/>
    </row>
    <row r="3883" spans="4:4" x14ac:dyDescent="0.2">
      <c r="D3883" s="169"/>
    </row>
    <row r="3884" spans="4:4" x14ac:dyDescent="0.2">
      <c r="D3884" s="169"/>
    </row>
    <row r="3885" spans="4:4" x14ac:dyDescent="0.2">
      <c r="D3885" s="169"/>
    </row>
    <row r="3886" spans="4:4" x14ac:dyDescent="0.2">
      <c r="D3886" s="169"/>
    </row>
    <row r="3887" spans="4:4" x14ac:dyDescent="0.2">
      <c r="D3887" s="169"/>
    </row>
    <row r="3888" spans="4:4" x14ac:dyDescent="0.2">
      <c r="D3888" s="169"/>
    </row>
    <row r="3889" spans="4:4" x14ac:dyDescent="0.2">
      <c r="D3889" s="169"/>
    </row>
    <row r="3890" spans="4:4" x14ac:dyDescent="0.2">
      <c r="D3890" s="169"/>
    </row>
    <row r="3891" spans="4:4" x14ac:dyDescent="0.2">
      <c r="D3891" s="169"/>
    </row>
    <row r="3892" spans="4:4" x14ac:dyDescent="0.2">
      <c r="D3892" s="169"/>
    </row>
    <row r="3893" spans="4:4" x14ac:dyDescent="0.2">
      <c r="D3893" s="169"/>
    </row>
    <row r="3894" spans="4:4" x14ac:dyDescent="0.2">
      <c r="D3894" s="169"/>
    </row>
    <row r="3895" spans="4:4" x14ac:dyDescent="0.2">
      <c r="D3895" s="169"/>
    </row>
    <row r="3896" spans="4:4" x14ac:dyDescent="0.2">
      <c r="D3896" s="169"/>
    </row>
    <row r="3897" spans="4:4" x14ac:dyDescent="0.2">
      <c r="D3897" s="169"/>
    </row>
    <row r="3898" spans="4:4" x14ac:dyDescent="0.2">
      <c r="D3898" s="169"/>
    </row>
    <row r="3899" spans="4:4" x14ac:dyDescent="0.2">
      <c r="D3899" s="169"/>
    </row>
    <row r="3900" spans="4:4" x14ac:dyDescent="0.2">
      <c r="D3900" s="169"/>
    </row>
    <row r="3901" spans="4:4" x14ac:dyDescent="0.2">
      <c r="D3901" s="169"/>
    </row>
    <row r="3902" spans="4:4" x14ac:dyDescent="0.2">
      <c r="D3902" s="169"/>
    </row>
    <row r="3903" spans="4:4" x14ac:dyDescent="0.2">
      <c r="D3903" s="169"/>
    </row>
    <row r="3904" spans="4:4" x14ac:dyDescent="0.2">
      <c r="D3904" s="169"/>
    </row>
    <row r="3905" spans="4:4" x14ac:dyDescent="0.2">
      <c r="D3905" s="169"/>
    </row>
    <row r="3906" spans="4:4" x14ac:dyDescent="0.2">
      <c r="D3906" s="169"/>
    </row>
    <row r="3907" spans="4:4" x14ac:dyDescent="0.2">
      <c r="D3907" s="169"/>
    </row>
    <row r="3908" spans="4:4" x14ac:dyDescent="0.2">
      <c r="D3908" s="169"/>
    </row>
    <row r="3909" spans="4:4" x14ac:dyDescent="0.2">
      <c r="D3909" s="169"/>
    </row>
    <row r="3910" spans="4:4" x14ac:dyDescent="0.2">
      <c r="D3910" s="169"/>
    </row>
    <row r="3911" spans="4:4" x14ac:dyDescent="0.2">
      <c r="D3911" s="169"/>
    </row>
    <row r="3912" spans="4:4" x14ac:dyDescent="0.2">
      <c r="D3912" s="169"/>
    </row>
    <row r="3913" spans="4:4" x14ac:dyDescent="0.2">
      <c r="D3913" s="169"/>
    </row>
    <row r="3914" spans="4:4" x14ac:dyDescent="0.2">
      <c r="D3914" s="169"/>
    </row>
    <row r="3915" spans="4:4" x14ac:dyDescent="0.2">
      <c r="D3915" s="169"/>
    </row>
    <row r="3916" spans="4:4" x14ac:dyDescent="0.2">
      <c r="D3916" s="169"/>
    </row>
    <row r="3917" spans="4:4" x14ac:dyDescent="0.2">
      <c r="D3917" s="169"/>
    </row>
    <row r="3918" spans="4:4" x14ac:dyDescent="0.2">
      <c r="D3918" s="169"/>
    </row>
    <row r="3919" spans="4:4" x14ac:dyDescent="0.2">
      <c r="D3919" s="169"/>
    </row>
    <row r="3920" spans="4:4" x14ac:dyDescent="0.2">
      <c r="D3920" s="169"/>
    </row>
    <row r="3921" spans="4:4" x14ac:dyDescent="0.2">
      <c r="D3921" s="169"/>
    </row>
    <row r="3922" spans="4:4" x14ac:dyDescent="0.2">
      <c r="D3922" s="169"/>
    </row>
    <row r="3923" spans="4:4" x14ac:dyDescent="0.2">
      <c r="D3923" s="169"/>
    </row>
    <row r="3924" spans="4:4" x14ac:dyDescent="0.2">
      <c r="D3924" s="169"/>
    </row>
    <row r="3925" spans="4:4" x14ac:dyDescent="0.2">
      <c r="D3925" s="169"/>
    </row>
    <row r="3926" spans="4:4" x14ac:dyDescent="0.2">
      <c r="D3926" s="169"/>
    </row>
    <row r="3927" spans="4:4" x14ac:dyDescent="0.2">
      <c r="D3927" s="169"/>
    </row>
    <row r="3928" spans="4:4" x14ac:dyDescent="0.2">
      <c r="D3928" s="169"/>
    </row>
    <row r="3929" spans="4:4" x14ac:dyDescent="0.2">
      <c r="D3929" s="169"/>
    </row>
    <row r="3930" spans="4:4" x14ac:dyDescent="0.2">
      <c r="D3930" s="169"/>
    </row>
    <row r="3931" spans="4:4" x14ac:dyDescent="0.2">
      <c r="D3931" s="169"/>
    </row>
    <row r="3932" spans="4:4" x14ac:dyDescent="0.2">
      <c r="D3932" s="169"/>
    </row>
    <row r="3933" spans="4:4" x14ac:dyDescent="0.2">
      <c r="D3933" s="169"/>
    </row>
    <row r="3934" spans="4:4" x14ac:dyDescent="0.2">
      <c r="D3934" s="169"/>
    </row>
    <row r="3935" spans="4:4" x14ac:dyDescent="0.2">
      <c r="D3935" s="169"/>
    </row>
    <row r="3936" spans="4:4" x14ac:dyDescent="0.2">
      <c r="D3936" s="169"/>
    </row>
    <row r="3937" spans="4:4" x14ac:dyDescent="0.2">
      <c r="D3937" s="169"/>
    </row>
    <row r="3938" spans="4:4" x14ac:dyDescent="0.2">
      <c r="D3938" s="169"/>
    </row>
    <row r="3939" spans="4:4" x14ac:dyDescent="0.2">
      <c r="D3939" s="169"/>
    </row>
    <row r="3940" spans="4:4" x14ac:dyDescent="0.2">
      <c r="D3940" s="169"/>
    </row>
    <row r="3941" spans="4:4" x14ac:dyDescent="0.2">
      <c r="D3941" s="169"/>
    </row>
    <row r="3942" spans="4:4" x14ac:dyDescent="0.2">
      <c r="D3942" s="169"/>
    </row>
    <row r="3943" spans="4:4" x14ac:dyDescent="0.2">
      <c r="D3943" s="169"/>
    </row>
    <row r="3944" spans="4:4" x14ac:dyDescent="0.2">
      <c r="D3944" s="169"/>
    </row>
    <row r="3945" spans="4:4" x14ac:dyDescent="0.2">
      <c r="D3945" s="169"/>
    </row>
    <row r="3946" spans="4:4" x14ac:dyDescent="0.2">
      <c r="D3946" s="169"/>
    </row>
    <row r="3947" spans="4:4" x14ac:dyDescent="0.2">
      <c r="D3947" s="169"/>
    </row>
    <row r="3948" spans="4:4" x14ac:dyDescent="0.2">
      <c r="D3948" s="169"/>
    </row>
    <row r="3949" spans="4:4" x14ac:dyDescent="0.2">
      <c r="D3949" s="169"/>
    </row>
    <row r="3950" spans="4:4" x14ac:dyDescent="0.2">
      <c r="D3950" s="169"/>
    </row>
    <row r="3951" spans="4:4" x14ac:dyDescent="0.2">
      <c r="D3951" s="169"/>
    </row>
    <row r="3952" spans="4:4" x14ac:dyDescent="0.2">
      <c r="D3952" s="169"/>
    </row>
    <row r="3953" spans="4:4" x14ac:dyDescent="0.2">
      <c r="D3953" s="169"/>
    </row>
    <row r="3954" spans="4:4" x14ac:dyDescent="0.2">
      <c r="D3954" s="169"/>
    </row>
    <row r="3955" spans="4:4" x14ac:dyDescent="0.2">
      <c r="D3955" s="169"/>
    </row>
    <row r="3956" spans="4:4" x14ac:dyDescent="0.2">
      <c r="D3956" s="169"/>
    </row>
    <row r="3957" spans="4:4" x14ac:dyDescent="0.2">
      <c r="D3957" s="169"/>
    </row>
    <row r="3958" spans="4:4" x14ac:dyDescent="0.2">
      <c r="D3958" s="169"/>
    </row>
    <row r="3959" spans="4:4" x14ac:dyDescent="0.2">
      <c r="D3959" s="169"/>
    </row>
    <row r="3960" spans="4:4" x14ac:dyDescent="0.2">
      <c r="D3960" s="169"/>
    </row>
    <row r="3961" spans="4:4" x14ac:dyDescent="0.2">
      <c r="D3961" s="169"/>
    </row>
    <row r="3962" spans="4:4" x14ac:dyDescent="0.2">
      <c r="D3962" s="169"/>
    </row>
    <row r="3963" spans="4:4" x14ac:dyDescent="0.2">
      <c r="D3963" s="169"/>
    </row>
    <row r="3964" spans="4:4" x14ac:dyDescent="0.2">
      <c r="D3964" s="169"/>
    </row>
    <row r="3965" spans="4:4" x14ac:dyDescent="0.2">
      <c r="D3965" s="169"/>
    </row>
    <row r="3966" spans="4:4" x14ac:dyDescent="0.2">
      <c r="D3966" s="169"/>
    </row>
    <row r="3967" spans="4:4" x14ac:dyDescent="0.2">
      <c r="D3967" s="169"/>
    </row>
    <row r="3968" spans="4:4" x14ac:dyDescent="0.2">
      <c r="D3968" s="169"/>
    </row>
    <row r="3969" spans="4:4" x14ac:dyDescent="0.2">
      <c r="D3969" s="169"/>
    </row>
    <row r="3970" spans="4:4" x14ac:dyDescent="0.2">
      <c r="D3970" s="169"/>
    </row>
    <row r="3971" spans="4:4" x14ac:dyDescent="0.2">
      <c r="D3971" s="169"/>
    </row>
    <row r="3972" spans="4:4" x14ac:dyDescent="0.2">
      <c r="D3972" s="169"/>
    </row>
    <row r="3973" spans="4:4" x14ac:dyDescent="0.2">
      <c r="D3973" s="169"/>
    </row>
    <row r="3974" spans="4:4" x14ac:dyDescent="0.2">
      <c r="D3974" s="169"/>
    </row>
    <row r="3975" spans="4:4" x14ac:dyDescent="0.2">
      <c r="D3975" s="169"/>
    </row>
    <row r="3976" spans="4:4" x14ac:dyDescent="0.2">
      <c r="D3976" s="169"/>
    </row>
    <row r="3977" spans="4:4" x14ac:dyDescent="0.2">
      <c r="D3977" s="169"/>
    </row>
    <row r="3978" spans="4:4" x14ac:dyDescent="0.2">
      <c r="D3978" s="169"/>
    </row>
    <row r="3979" spans="4:4" x14ac:dyDescent="0.2">
      <c r="D3979" s="169"/>
    </row>
    <row r="3980" spans="4:4" x14ac:dyDescent="0.2">
      <c r="D3980" s="169"/>
    </row>
    <row r="3981" spans="4:4" x14ac:dyDescent="0.2">
      <c r="D3981" s="169"/>
    </row>
    <row r="3982" spans="4:4" x14ac:dyDescent="0.2">
      <c r="D3982" s="169"/>
    </row>
    <row r="3983" spans="4:4" x14ac:dyDescent="0.2">
      <c r="D3983" s="169"/>
    </row>
    <row r="3984" spans="4:4" x14ac:dyDescent="0.2">
      <c r="D3984" s="169"/>
    </row>
    <row r="3985" spans="4:4" x14ac:dyDescent="0.2">
      <c r="D3985" s="169"/>
    </row>
    <row r="3986" spans="4:4" x14ac:dyDescent="0.2">
      <c r="D3986" s="169"/>
    </row>
    <row r="3987" spans="4:4" x14ac:dyDescent="0.2">
      <c r="D3987" s="169"/>
    </row>
    <row r="3988" spans="4:4" x14ac:dyDescent="0.2">
      <c r="D3988" s="169"/>
    </row>
    <row r="3989" spans="4:4" x14ac:dyDescent="0.2">
      <c r="D3989" s="169"/>
    </row>
    <row r="3990" spans="4:4" x14ac:dyDescent="0.2">
      <c r="D3990" s="169"/>
    </row>
    <row r="3991" spans="4:4" x14ac:dyDescent="0.2">
      <c r="D3991" s="169"/>
    </row>
    <row r="3992" spans="4:4" x14ac:dyDescent="0.2">
      <c r="D3992" s="169"/>
    </row>
    <row r="3993" spans="4:4" x14ac:dyDescent="0.2">
      <c r="D3993" s="169"/>
    </row>
    <row r="3994" spans="4:4" x14ac:dyDescent="0.2">
      <c r="D3994" s="169"/>
    </row>
    <row r="3995" spans="4:4" x14ac:dyDescent="0.2">
      <c r="D3995" s="169"/>
    </row>
    <row r="3996" spans="4:4" x14ac:dyDescent="0.2">
      <c r="D3996" s="169"/>
    </row>
    <row r="3997" spans="4:4" x14ac:dyDescent="0.2">
      <c r="D3997" s="169"/>
    </row>
    <row r="3998" spans="4:4" x14ac:dyDescent="0.2">
      <c r="D3998" s="169"/>
    </row>
    <row r="3999" spans="4:4" x14ac:dyDescent="0.2">
      <c r="D3999" s="169"/>
    </row>
    <row r="4000" spans="4:4" x14ac:dyDescent="0.2">
      <c r="D4000" s="169"/>
    </row>
    <row r="4001" spans="4:4" x14ac:dyDescent="0.2">
      <c r="D4001" s="169"/>
    </row>
    <row r="4002" spans="4:4" x14ac:dyDescent="0.2">
      <c r="D4002" s="169"/>
    </row>
    <row r="4003" spans="4:4" x14ac:dyDescent="0.2">
      <c r="D4003" s="169"/>
    </row>
    <row r="4004" spans="4:4" x14ac:dyDescent="0.2">
      <c r="D4004" s="169"/>
    </row>
    <row r="4005" spans="4:4" x14ac:dyDescent="0.2">
      <c r="D4005" s="169"/>
    </row>
    <row r="4006" spans="4:4" x14ac:dyDescent="0.2">
      <c r="D4006" s="169"/>
    </row>
    <row r="4007" spans="4:4" x14ac:dyDescent="0.2">
      <c r="D4007" s="169"/>
    </row>
    <row r="4008" spans="4:4" x14ac:dyDescent="0.2">
      <c r="D4008" s="169"/>
    </row>
    <row r="4009" spans="4:4" x14ac:dyDescent="0.2">
      <c r="D4009" s="169"/>
    </row>
    <row r="4010" spans="4:4" x14ac:dyDescent="0.2">
      <c r="D4010" s="169"/>
    </row>
    <row r="4011" spans="4:4" x14ac:dyDescent="0.2">
      <c r="D4011" s="169"/>
    </row>
    <row r="4012" spans="4:4" x14ac:dyDescent="0.2">
      <c r="D4012" s="169"/>
    </row>
    <row r="4013" spans="4:4" x14ac:dyDescent="0.2">
      <c r="D4013" s="169"/>
    </row>
    <row r="4014" spans="4:4" x14ac:dyDescent="0.2">
      <c r="D4014" s="169"/>
    </row>
    <row r="4015" spans="4:4" x14ac:dyDescent="0.2">
      <c r="D4015" s="169"/>
    </row>
    <row r="4016" spans="4:4" x14ac:dyDescent="0.2">
      <c r="D4016" s="169"/>
    </row>
    <row r="4017" spans="4:4" x14ac:dyDescent="0.2">
      <c r="D4017" s="169"/>
    </row>
    <row r="4018" spans="4:4" x14ac:dyDescent="0.2">
      <c r="D4018" s="169"/>
    </row>
    <row r="4019" spans="4:4" x14ac:dyDescent="0.2">
      <c r="D4019" s="169"/>
    </row>
    <row r="4020" spans="4:4" x14ac:dyDescent="0.2">
      <c r="D4020" s="169"/>
    </row>
    <row r="4021" spans="4:4" x14ac:dyDescent="0.2">
      <c r="D4021" s="169"/>
    </row>
    <row r="4022" spans="4:4" x14ac:dyDescent="0.2">
      <c r="D4022" s="169"/>
    </row>
    <row r="4023" spans="4:4" x14ac:dyDescent="0.2">
      <c r="D4023" s="169"/>
    </row>
    <row r="4024" spans="4:4" x14ac:dyDescent="0.2">
      <c r="D4024" s="169"/>
    </row>
    <row r="4025" spans="4:4" x14ac:dyDescent="0.2">
      <c r="D4025" s="169"/>
    </row>
    <row r="4026" spans="4:4" x14ac:dyDescent="0.2">
      <c r="D4026" s="169"/>
    </row>
    <row r="4027" spans="4:4" x14ac:dyDescent="0.2">
      <c r="D4027" s="169"/>
    </row>
    <row r="4028" spans="4:4" x14ac:dyDescent="0.2">
      <c r="D4028" s="169"/>
    </row>
    <row r="4029" spans="4:4" x14ac:dyDescent="0.2">
      <c r="D4029" s="169"/>
    </row>
    <row r="4030" spans="4:4" x14ac:dyDescent="0.2">
      <c r="D4030" s="169"/>
    </row>
    <row r="4031" spans="4:4" x14ac:dyDescent="0.2">
      <c r="D4031" s="169"/>
    </row>
    <row r="4032" spans="4:4" x14ac:dyDescent="0.2">
      <c r="D4032" s="169"/>
    </row>
    <row r="4033" spans="4:4" x14ac:dyDescent="0.2">
      <c r="D4033" s="169"/>
    </row>
    <row r="4034" spans="4:4" x14ac:dyDescent="0.2">
      <c r="D4034" s="169"/>
    </row>
    <row r="4035" spans="4:4" x14ac:dyDescent="0.2">
      <c r="D4035" s="169"/>
    </row>
    <row r="4036" spans="4:4" x14ac:dyDescent="0.2">
      <c r="D4036" s="169"/>
    </row>
    <row r="4037" spans="4:4" x14ac:dyDescent="0.2">
      <c r="D4037" s="169"/>
    </row>
    <row r="4038" spans="4:4" x14ac:dyDescent="0.2">
      <c r="D4038" s="169"/>
    </row>
    <row r="4039" spans="4:4" x14ac:dyDescent="0.2">
      <c r="D4039" s="169"/>
    </row>
    <row r="4040" spans="4:4" x14ac:dyDescent="0.2">
      <c r="D4040" s="169"/>
    </row>
    <row r="4041" spans="4:4" x14ac:dyDescent="0.2">
      <c r="D4041" s="169"/>
    </row>
    <row r="4042" spans="4:4" x14ac:dyDescent="0.2">
      <c r="D4042" s="169"/>
    </row>
    <row r="4043" spans="4:4" x14ac:dyDescent="0.2">
      <c r="D4043" s="169"/>
    </row>
    <row r="4044" spans="4:4" x14ac:dyDescent="0.2">
      <c r="D4044" s="169"/>
    </row>
    <row r="4045" spans="4:4" x14ac:dyDescent="0.2">
      <c r="D4045" s="169"/>
    </row>
    <row r="4046" spans="4:4" x14ac:dyDescent="0.2">
      <c r="D4046" s="169"/>
    </row>
    <row r="4047" spans="4:4" x14ac:dyDescent="0.2">
      <c r="D4047" s="169"/>
    </row>
    <row r="4048" spans="4:4" x14ac:dyDescent="0.2">
      <c r="D4048" s="169"/>
    </row>
    <row r="4049" spans="4:4" x14ac:dyDescent="0.2">
      <c r="D4049" s="169"/>
    </row>
    <row r="4050" spans="4:4" x14ac:dyDescent="0.2">
      <c r="D4050" s="169"/>
    </row>
    <row r="4051" spans="4:4" x14ac:dyDescent="0.2">
      <c r="D4051" s="169"/>
    </row>
    <row r="4052" spans="4:4" x14ac:dyDescent="0.2">
      <c r="D4052" s="169"/>
    </row>
    <row r="4053" spans="4:4" x14ac:dyDescent="0.2">
      <c r="D4053" s="169"/>
    </row>
    <row r="4054" spans="4:4" x14ac:dyDescent="0.2">
      <c r="D4054" s="169"/>
    </row>
    <row r="4055" spans="4:4" x14ac:dyDescent="0.2">
      <c r="D4055" s="169"/>
    </row>
    <row r="4056" spans="4:4" x14ac:dyDescent="0.2">
      <c r="D4056" s="169"/>
    </row>
    <row r="4057" spans="4:4" x14ac:dyDescent="0.2">
      <c r="D4057" s="169"/>
    </row>
    <row r="4058" spans="4:4" x14ac:dyDescent="0.2">
      <c r="D4058" s="169"/>
    </row>
    <row r="4059" spans="4:4" x14ac:dyDescent="0.2">
      <c r="D4059" s="169"/>
    </row>
    <row r="4060" spans="4:4" x14ac:dyDescent="0.2">
      <c r="D4060" s="169"/>
    </row>
    <row r="4061" spans="4:4" x14ac:dyDescent="0.2">
      <c r="D4061" s="169"/>
    </row>
    <row r="4062" spans="4:4" x14ac:dyDescent="0.2">
      <c r="D4062" s="169"/>
    </row>
    <row r="4063" spans="4:4" x14ac:dyDescent="0.2">
      <c r="D4063" s="169"/>
    </row>
    <row r="4064" spans="4:4" x14ac:dyDescent="0.2">
      <c r="D4064" s="169"/>
    </row>
    <row r="4065" spans="4:4" x14ac:dyDescent="0.2">
      <c r="D4065" s="169"/>
    </row>
    <row r="4066" spans="4:4" x14ac:dyDescent="0.2">
      <c r="D4066" s="169"/>
    </row>
    <row r="4067" spans="4:4" x14ac:dyDescent="0.2">
      <c r="D4067" s="169"/>
    </row>
    <row r="4068" spans="4:4" x14ac:dyDescent="0.2">
      <c r="D4068" s="169"/>
    </row>
    <row r="4069" spans="4:4" x14ac:dyDescent="0.2">
      <c r="D4069" s="169"/>
    </row>
    <row r="4070" spans="4:4" x14ac:dyDescent="0.2">
      <c r="D4070" s="169"/>
    </row>
    <row r="4071" spans="4:4" x14ac:dyDescent="0.2">
      <c r="D4071" s="169"/>
    </row>
    <row r="4072" spans="4:4" x14ac:dyDescent="0.2">
      <c r="D4072" s="169"/>
    </row>
    <row r="4073" spans="4:4" x14ac:dyDescent="0.2">
      <c r="D4073" s="169"/>
    </row>
    <row r="4074" spans="4:4" x14ac:dyDescent="0.2">
      <c r="D4074" s="169"/>
    </row>
    <row r="4075" spans="4:4" x14ac:dyDescent="0.2">
      <c r="D4075" s="169"/>
    </row>
    <row r="4076" spans="4:4" x14ac:dyDescent="0.2">
      <c r="D4076" s="169"/>
    </row>
    <row r="4077" spans="4:4" x14ac:dyDescent="0.2">
      <c r="D4077" s="169"/>
    </row>
    <row r="4078" spans="4:4" x14ac:dyDescent="0.2">
      <c r="D4078" s="169"/>
    </row>
    <row r="4079" spans="4:4" x14ac:dyDescent="0.2">
      <c r="D4079" s="169"/>
    </row>
    <row r="4080" spans="4:4" x14ac:dyDescent="0.2">
      <c r="D4080" s="169"/>
    </row>
    <row r="4081" spans="4:4" x14ac:dyDescent="0.2">
      <c r="D4081" s="169"/>
    </row>
    <row r="4082" spans="4:4" x14ac:dyDescent="0.2">
      <c r="D4082" s="169"/>
    </row>
    <row r="4083" spans="4:4" x14ac:dyDescent="0.2">
      <c r="D4083" s="169"/>
    </row>
    <row r="4084" spans="4:4" x14ac:dyDescent="0.2">
      <c r="D4084" s="169"/>
    </row>
    <row r="4085" spans="4:4" x14ac:dyDescent="0.2">
      <c r="D4085" s="169"/>
    </row>
    <row r="4086" spans="4:4" x14ac:dyDescent="0.2">
      <c r="D4086" s="169"/>
    </row>
    <row r="4087" spans="4:4" x14ac:dyDescent="0.2">
      <c r="D4087" s="169"/>
    </row>
    <row r="4088" spans="4:4" x14ac:dyDescent="0.2">
      <c r="D4088" s="169"/>
    </row>
    <row r="4089" spans="4:4" x14ac:dyDescent="0.2">
      <c r="D4089" s="169"/>
    </row>
    <row r="4090" spans="4:4" x14ac:dyDescent="0.2">
      <c r="D4090" s="169"/>
    </row>
    <row r="4091" spans="4:4" x14ac:dyDescent="0.2">
      <c r="D4091" s="169"/>
    </row>
    <row r="4092" spans="4:4" x14ac:dyDescent="0.2">
      <c r="D4092" s="169"/>
    </row>
    <row r="4093" spans="4:4" x14ac:dyDescent="0.2">
      <c r="D4093" s="169"/>
    </row>
    <row r="4094" spans="4:4" x14ac:dyDescent="0.2">
      <c r="D4094" s="169"/>
    </row>
    <row r="4095" spans="4:4" x14ac:dyDescent="0.2">
      <c r="D4095" s="169"/>
    </row>
    <row r="4096" spans="4:4" x14ac:dyDescent="0.2">
      <c r="D4096" s="169"/>
    </row>
    <row r="4097" spans="4:4" x14ac:dyDescent="0.2">
      <c r="D4097" s="169"/>
    </row>
    <row r="4098" spans="4:4" x14ac:dyDescent="0.2">
      <c r="D4098" s="169"/>
    </row>
    <row r="4099" spans="4:4" x14ac:dyDescent="0.2">
      <c r="D4099" s="169"/>
    </row>
    <row r="4100" spans="4:4" x14ac:dyDescent="0.2">
      <c r="D4100" s="169"/>
    </row>
    <row r="4101" spans="4:4" x14ac:dyDescent="0.2">
      <c r="D4101" s="169"/>
    </row>
    <row r="4102" spans="4:4" x14ac:dyDescent="0.2">
      <c r="D4102" s="169"/>
    </row>
    <row r="4103" spans="4:4" x14ac:dyDescent="0.2">
      <c r="D4103" s="169"/>
    </row>
    <row r="4104" spans="4:4" x14ac:dyDescent="0.2">
      <c r="D4104" s="169"/>
    </row>
    <row r="4105" spans="4:4" x14ac:dyDescent="0.2">
      <c r="D4105" s="169"/>
    </row>
    <row r="4106" spans="4:4" x14ac:dyDescent="0.2">
      <c r="D4106" s="169"/>
    </row>
    <row r="4107" spans="4:4" x14ac:dyDescent="0.2">
      <c r="D4107" s="169"/>
    </row>
    <row r="4108" spans="4:4" x14ac:dyDescent="0.2">
      <c r="D4108" s="169"/>
    </row>
    <row r="4109" spans="4:4" x14ac:dyDescent="0.2">
      <c r="D4109" s="169"/>
    </row>
    <row r="4110" spans="4:4" x14ac:dyDescent="0.2">
      <c r="D4110" s="169"/>
    </row>
    <row r="4111" spans="4:4" x14ac:dyDescent="0.2">
      <c r="D4111" s="169"/>
    </row>
    <row r="4112" spans="4:4" x14ac:dyDescent="0.2">
      <c r="D4112" s="169"/>
    </row>
    <row r="4113" spans="4:4" x14ac:dyDescent="0.2">
      <c r="D4113" s="169"/>
    </row>
    <row r="4114" spans="4:4" x14ac:dyDescent="0.2">
      <c r="D4114" s="169"/>
    </row>
    <row r="4115" spans="4:4" x14ac:dyDescent="0.2">
      <c r="D4115" s="169"/>
    </row>
    <row r="4116" spans="4:4" x14ac:dyDescent="0.2">
      <c r="D4116" s="169"/>
    </row>
    <row r="4117" spans="4:4" x14ac:dyDescent="0.2">
      <c r="D4117" s="169"/>
    </row>
    <row r="4118" spans="4:4" x14ac:dyDescent="0.2">
      <c r="D4118" s="169"/>
    </row>
    <row r="4119" spans="4:4" x14ac:dyDescent="0.2">
      <c r="D4119" s="169"/>
    </row>
    <row r="4120" spans="4:4" x14ac:dyDescent="0.2">
      <c r="D4120" s="169"/>
    </row>
    <row r="4121" spans="4:4" x14ac:dyDescent="0.2">
      <c r="D4121" s="169"/>
    </row>
    <row r="4122" spans="4:4" x14ac:dyDescent="0.2">
      <c r="D4122" s="169"/>
    </row>
    <row r="4123" spans="4:4" x14ac:dyDescent="0.2">
      <c r="D4123" s="169"/>
    </row>
    <row r="4124" spans="4:4" x14ac:dyDescent="0.2">
      <c r="D4124" s="169"/>
    </row>
    <row r="4125" spans="4:4" x14ac:dyDescent="0.2">
      <c r="D4125" s="169"/>
    </row>
    <row r="4126" spans="4:4" x14ac:dyDescent="0.2">
      <c r="D4126" s="169"/>
    </row>
    <row r="4127" spans="4:4" x14ac:dyDescent="0.2">
      <c r="D4127" s="169"/>
    </row>
    <row r="4128" spans="4:4" x14ac:dyDescent="0.2">
      <c r="D4128" s="169"/>
    </row>
    <row r="4129" spans="4:4" x14ac:dyDescent="0.2">
      <c r="D4129" s="169"/>
    </row>
    <row r="4130" spans="4:4" x14ac:dyDescent="0.2">
      <c r="D4130" s="169"/>
    </row>
    <row r="4131" spans="4:4" x14ac:dyDescent="0.2">
      <c r="D4131" s="169"/>
    </row>
    <row r="4132" spans="4:4" x14ac:dyDescent="0.2">
      <c r="D4132" s="169"/>
    </row>
    <row r="4133" spans="4:4" x14ac:dyDescent="0.2">
      <c r="D4133" s="169"/>
    </row>
    <row r="4134" spans="4:4" x14ac:dyDescent="0.2">
      <c r="D4134" s="169"/>
    </row>
    <row r="4135" spans="4:4" x14ac:dyDescent="0.2">
      <c r="D4135" s="169"/>
    </row>
    <row r="4136" spans="4:4" x14ac:dyDescent="0.2">
      <c r="D4136" s="169"/>
    </row>
    <row r="4137" spans="4:4" x14ac:dyDescent="0.2">
      <c r="D4137" s="169"/>
    </row>
    <row r="4138" spans="4:4" x14ac:dyDescent="0.2">
      <c r="D4138" s="169"/>
    </row>
    <row r="4139" spans="4:4" x14ac:dyDescent="0.2">
      <c r="D4139" s="169"/>
    </row>
    <row r="4140" spans="4:4" x14ac:dyDescent="0.2">
      <c r="D4140" s="169"/>
    </row>
    <row r="4141" spans="4:4" x14ac:dyDescent="0.2">
      <c r="D4141" s="169"/>
    </row>
    <row r="4142" spans="4:4" x14ac:dyDescent="0.2">
      <c r="D4142" s="169"/>
    </row>
    <row r="4143" spans="4:4" x14ac:dyDescent="0.2">
      <c r="D4143" s="169"/>
    </row>
    <row r="4144" spans="4:4" x14ac:dyDescent="0.2">
      <c r="D4144" s="169"/>
    </row>
    <row r="4145" spans="4:4" x14ac:dyDescent="0.2">
      <c r="D4145" s="169"/>
    </row>
    <row r="4146" spans="4:4" x14ac:dyDescent="0.2">
      <c r="D4146" s="169"/>
    </row>
    <row r="4147" spans="4:4" x14ac:dyDescent="0.2">
      <c r="D4147" s="169"/>
    </row>
    <row r="4148" spans="4:4" x14ac:dyDescent="0.2">
      <c r="D4148" s="169"/>
    </row>
    <row r="4149" spans="4:4" x14ac:dyDescent="0.2">
      <c r="D4149" s="169"/>
    </row>
    <row r="4150" spans="4:4" x14ac:dyDescent="0.2">
      <c r="D4150" s="169"/>
    </row>
    <row r="4151" spans="4:4" x14ac:dyDescent="0.2">
      <c r="D4151" s="169"/>
    </row>
    <row r="4152" spans="4:4" x14ac:dyDescent="0.2">
      <c r="D4152" s="169"/>
    </row>
    <row r="4153" spans="4:4" x14ac:dyDescent="0.2">
      <c r="D4153" s="169"/>
    </row>
    <row r="4154" spans="4:4" x14ac:dyDescent="0.2">
      <c r="D4154" s="169"/>
    </row>
    <row r="4155" spans="4:4" x14ac:dyDescent="0.2">
      <c r="D4155" s="169"/>
    </row>
    <row r="4156" spans="4:4" x14ac:dyDescent="0.2">
      <c r="D4156" s="169"/>
    </row>
    <row r="4157" spans="4:4" x14ac:dyDescent="0.2">
      <c r="D4157" s="169"/>
    </row>
    <row r="4158" spans="4:4" x14ac:dyDescent="0.2">
      <c r="D4158" s="169"/>
    </row>
    <row r="4159" spans="4:4" x14ac:dyDescent="0.2">
      <c r="D4159" s="169"/>
    </row>
    <row r="4160" spans="4:4" x14ac:dyDescent="0.2">
      <c r="D4160" s="169"/>
    </row>
    <row r="4161" spans="4:4" x14ac:dyDescent="0.2">
      <c r="D4161" s="169"/>
    </row>
    <row r="4162" spans="4:4" x14ac:dyDescent="0.2">
      <c r="D4162" s="169"/>
    </row>
    <row r="4163" spans="4:4" x14ac:dyDescent="0.2">
      <c r="D4163" s="169"/>
    </row>
    <row r="4164" spans="4:4" x14ac:dyDescent="0.2">
      <c r="D4164" s="169"/>
    </row>
    <row r="4165" spans="4:4" x14ac:dyDescent="0.2">
      <c r="D4165" s="169"/>
    </row>
    <row r="4166" spans="4:4" x14ac:dyDescent="0.2">
      <c r="D4166" s="169"/>
    </row>
    <row r="4167" spans="4:4" x14ac:dyDescent="0.2">
      <c r="D4167" s="169"/>
    </row>
    <row r="4168" spans="4:4" x14ac:dyDescent="0.2">
      <c r="D4168" s="169"/>
    </row>
    <row r="4169" spans="4:4" x14ac:dyDescent="0.2">
      <c r="D4169" s="169"/>
    </row>
    <row r="4170" spans="4:4" x14ac:dyDescent="0.2">
      <c r="D4170" s="169"/>
    </row>
    <row r="4171" spans="4:4" x14ac:dyDescent="0.2">
      <c r="D4171" s="169"/>
    </row>
    <row r="4172" spans="4:4" x14ac:dyDescent="0.2">
      <c r="D4172" s="169"/>
    </row>
    <row r="4173" spans="4:4" x14ac:dyDescent="0.2">
      <c r="D4173" s="169"/>
    </row>
    <row r="4174" spans="4:4" x14ac:dyDescent="0.2">
      <c r="D4174" s="169"/>
    </row>
    <row r="4175" spans="4:4" x14ac:dyDescent="0.2">
      <c r="D4175" s="169"/>
    </row>
    <row r="4176" spans="4:4" x14ac:dyDescent="0.2">
      <c r="D4176" s="169"/>
    </row>
    <row r="4177" spans="4:4" x14ac:dyDescent="0.2">
      <c r="D4177" s="169"/>
    </row>
    <row r="4178" spans="4:4" x14ac:dyDescent="0.2">
      <c r="D4178" s="169"/>
    </row>
    <row r="4179" spans="4:4" x14ac:dyDescent="0.2">
      <c r="D4179" s="169"/>
    </row>
    <row r="4180" spans="4:4" x14ac:dyDescent="0.2">
      <c r="D4180" s="169"/>
    </row>
    <row r="4181" spans="4:4" x14ac:dyDescent="0.2">
      <c r="D4181" s="169"/>
    </row>
    <row r="4182" spans="4:4" x14ac:dyDescent="0.2">
      <c r="D4182" s="169"/>
    </row>
    <row r="4183" spans="4:4" x14ac:dyDescent="0.2">
      <c r="D4183" s="169"/>
    </row>
    <row r="4184" spans="4:4" x14ac:dyDescent="0.2">
      <c r="D4184" s="169"/>
    </row>
    <row r="4185" spans="4:4" x14ac:dyDescent="0.2">
      <c r="D4185" s="169"/>
    </row>
    <row r="4186" spans="4:4" x14ac:dyDescent="0.2">
      <c r="D4186" s="169"/>
    </row>
    <row r="4187" spans="4:4" x14ac:dyDescent="0.2">
      <c r="D4187" s="169"/>
    </row>
    <row r="4188" spans="4:4" x14ac:dyDescent="0.2">
      <c r="D4188" s="169"/>
    </row>
    <row r="4189" spans="4:4" x14ac:dyDescent="0.2">
      <c r="D4189" s="169"/>
    </row>
    <row r="4190" spans="4:4" x14ac:dyDescent="0.2">
      <c r="D4190" s="169"/>
    </row>
    <row r="4191" spans="4:4" x14ac:dyDescent="0.2">
      <c r="D4191" s="169"/>
    </row>
    <row r="4192" spans="4:4" x14ac:dyDescent="0.2">
      <c r="D4192" s="169"/>
    </row>
    <row r="4193" spans="4:4" x14ac:dyDescent="0.2">
      <c r="D4193" s="169"/>
    </row>
    <row r="4194" spans="4:4" x14ac:dyDescent="0.2">
      <c r="D4194" s="169"/>
    </row>
    <row r="4195" spans="4:4" x14ac:dyDescent="0.2">
      <c r="D4195" s="169"/>
    </row>
    <row r="4196" spans="4:4" x14ac:dyDescent="0.2">
      <c r="D4196" s="169"/>
    </row>
    <row r="4197" spans="4:4" x14ac:dyDescent="0.2">
      <c r="D4197" s="169"/>
    </row>
    <row r="4198" spans="4:4" x14ac:dyDescent="0.2">
      <c r="D4198" s="169"/>
    </row>
    <row r="4199" spans="4:4" x14ac:dyDescent="0.2">
      <c r="D4199" s="169"/>
    </row>
    <row r="4200" spans="4:4" x14ac:dyDescent="0.2">
      <c r="D4200" s="169"/>
    </row>
    <row r="4201" spans="4:4" x14ac:dyDescent="0.2">
      <c r="D4201" s="169"/>
    </row>
    <row r="4202" spans="4:4" x14ac:dyDescent="0.2">
      <c r="D4202" s="169"/>
    </row>
    <row r="4203" spans="4:4" x14ac:dyDescent="0.2">
      <c r="D4203" s="169"/>
    </row>
    <row r="4204" spans="4:4" x14ac:dyDescent="0.2">
      <c r="D4204" s="169"/>
    </row>
    <row r="4205" spans="4:4" x14ac:dyDescent="0.2">
      <c r="D4205" s="169"/>
    </row>
    <row r="4206" spans="4:4" x14ac:dyDescent="0.2">
      <c r="D4206" s="169"/>
    </row>
    <row r="4207" spans="4:4" x14ac:dyDescent="0.2">
      <c r="D4207" s="169"/>
    </row>
    <row r="4208" spans="4:4" x14ac:dyDescent="0.2">
      <c r="D4208" s="169"/>
    </row>
    <row r="4209" spans="4:4" x14ac:dyDescent="0.2">
      <c r="D4209" s="169"/>
    </row>
    <row r="4210" spans="4:4" x14ac:dyDescent="0.2">
      <c r="D4210" s="169"/>
    </row>
    <row r="4211" spans="4:4" x14ac:dyDescent="0.2">
      <c r="D4211" s="169"/>
    </row>
    <row r="4212" spans="4:4" x14ac:dyDescent="0.2">
      <c r="D4212" s="169"/>
    </row>
    <row r="4213" spans="4:4" x14ac:dyDescent="0.2">
      <c r="D4213" s="169"/>
    </row>
    <row r="4214" spans="4:4" x14ac:dyDescent="0.2">
      <c r="D4214" s="169"/>
    </row>
    <row r="4215" spans="4:4" x14ac:dyDescent="0.2">
      <c r="D4215" s="169"/>
    </row>
    <row r="4216" spans="4:4" x14ac:dyDescent="0.2">
      <c r="D4216" s="169"/>
    </row>
    <row r="4217" spans="4:4" x14ac:dyDescent="0.2">
      <c r="D4217" s="169"/>
    </row>
    <row r="4218" spans="4:4" x14ac:dyDescent="0.2">
      <c r="D4218" s="169"/>
    </row>
    <row r="4219" spans="4:4" x14ac:dyDescent="0.2">
      <c r="D4219" s="169"/>
    </row>
    <row r="4220" spans="4:4" x14ac:dyDescent="0.2">
      <c r="D4220" s="169"/>
    </row>
    <row r="4221" spans="4:4" x14ac:dyDescent="0.2">
      <c r="D4221" s="169"/>
    </row>
    <row r="4222" spans="4:4" x14ac:dyDescent="0.2">
      <c r="D4222" s="169"/>
    </row>
    <row r="4223" spans="4:4" x14ac:dyDescent="0.2">
      <c r="D4223" s="169"/>
    </row>
    <row r="4224" spans="4:4" x14ac:dyDescent="0.2">
      <c r="D4224" s="169"/>
    </row>
    <row r="4225" spans="4:4" x14ac:dyDescent="0.2">
      <c r="D4225" s="169"/>
    </row>
    <row r="4226" spans="4:4" x14ac:dyDescent="0.2">
      <c r="D4226" s="169"/>
    </row>
    <row r="4227" spans="4:4" x14ac:dyDescent="0.2">
      <c r="D4227" s="169"/>
    </row>
    <row r="4228" spans="4:4" x14ac:dyDescent="0.2">
      <c r="D4228" s="169"/>
    </row>
    <row r="4229" spans="4:4" x14ac:dyDescent="0.2">
      <c r="D4229" s="169"/>
    </row>
    <row r="4230" spans="4:4" x14ac:dyDescent="0.2">
      <c r="D4230" s="169"/>
    </row>
    <row r="4231" spans="4:4" x14ac:dyDescent="0.2">
      <c r="D4231" s="169"/>
    </row>
    <row r="4232" spans="4:4" x14ac:dyDescent="0.2">
      <c r="D4232" s="169"/>
    </row>
    <row r="4233" spans="4:4" x14ac:dyDescent="0.2">
      <c r="D4233" s="169"/>
    </row>
    <row r="4234" spans="4:4" x14ac:dyDescent="0.2">
      <c r="D4234" s="169"/>
    </row>
    <row r="4235" spans="4:4" x14ac:dyDescent="0.2">
      <c r="D4235" s="169"/>
    </row>
    <row r="4236" spans="4:4" x14ac:dyDescent="0.2">
      <c r="D4236" s="169"/>
    </row>
    <row r="4237" spans="4:4" x14ac:dyDescent="0.2">
      <c r="D4237" s="169"/>
    </row>
    <row r="4238" spans="4:4" x14ac:dyDescent="0.2">
      <c r="D4238" s="169"/>
    </row>
    <row r="4239" spans="4:4" x14ac:dyDescent="0.2">
      <c r="D4239" s="169"/>
    </row>
    <row r="4240" spans="4:4" x14ac:dyDescent="0.2">
      <c r="D4240" s="169"/>
    </row>
    <row r="4241" spans="4:4" x14ac:dyDescent="0.2">
      <c r="D4241" s="169"/>
    </row>
    <row r="4242" spans="4:4" x14ac:dyDescent="0.2">
      <c r="D4242" s="169"/>
    </row>
    <row r="4243" spans="4:4" x14ac:dyDescent="0.2">
      <c r="D4243" s="169"/>
    </row>
    <row r="4244" spans="4:4" x14ac:dyDescent="0.2">
      <c r="D4244" s="169"/>
    </row>
    <row r="4245" spans="4:4" x14ac:dyDescent="0.2">
      <c r="D4245" s="169"/>
    </row>
    <row r="4246" spans="4:4" x14ac:dyDescent="0.2">
      <c r="D4246" s="169"/>
    </row>
    <row r="4247" spans="4:4" x14ac:dyDescent="0.2">
      <c r="D4247" s="169"/>
    </row>
    <row r="4248" spans="4:4" x14ac:dyDescent="0.2">
      <c r="D4248" s="169"/>
    </row>
    <row r="4249" spans="4:4" x14ac:dyDescent="0.2">
      <c r="D4249" s="169"/>
    </row>
    <row r="4250" spans="4:4" x14ac:dyDescent="0.2">
      <c r="D4250" s="169"/>
    </row>
    <row r="4251" spans="4:4" x14ac:dyDescent="0.2">
      <c r="D4251" s="169"/>
    </row>
    <row r="4252" spans="4:4" x14ac:dyDescent="0.2">
      <c r="D4252" s="169"/>
    </row>
    <row r="4253" spans="4:4" x14ac:dyDescent="0.2">
      <c r="D4253" s="169"/>
    </row>
    <row r="4254" spans="4:4" x14ac:dyDescent="0.2">
      <c r="D4254" s="169"/>
    </row>
    <row r="4255" spans="4:4" x14ac:dyDescent="0.2">
      <c r="D4255" s="169"/>
    </row>
    <row r="4256" spans="4:4" x14ac:dyDescent="0.2">
      <c r="D4256" s="169"/>
    </row>
    <row r="4257" spans="4:4" x14ac:dyDescent="0.2">
      <c r="D4257" s="169"/>
    </row>
    <row r="4258" spans="4:4" x14ac:dyDescent="0.2">
      <c r="D4258" s="169"/>
    </row>
    <row r="4259" spans="4:4" x14ac:dyDescent="0.2">
      <c r="D4259" s="169"/>
    </row>
    <row r="4260" spans="4:4" x14ac:dyDescent="0.2">
      <c r="D4260" s="169"/>
    </row>
    <row r="4261" spans="4:4" x14ac:dyDescent="0.2">
      <c r="D4261" s="169"/>
    </row>
    <row r="4262" spans="4:4" x14ac:dyDescent="0.2">
      <c r="D4262" s="169"/>
    </row>
    <row r="4263" spans="4:4" x14ac:dyDescent="0.2">
      <c r="D4263" s="169"/>
    </row>
    <row r="4264" spans="4:4" x14ac:dyDescent="0.2">
      <c r="D4264" s="169"/>
    </row>
    <row r="4265" spans="4:4" x14ac:dyDescent="0.2">
      <c r="D4265" s="169"/>
    </row>
    <row r="4266" spans="4:4" x14ac:dyDescent="0.2">
      <c r="D4266" s="169"/>
    </row>
    <row r="4267" spans="4:4" x14ac:dyDescent="0.2">
      <c r="D4267" s="169"/>
    </row>
    <row r="4268" spans="4:4" x14ac:dyDescent="0.2">
      <c r="D4268" s="169"/>
    </row>
    <row r="4269" spans="4:4" x14ac:dyDescent="0.2">
      <c r="D4269" s="169"/>
    </row>
    <row r="4270" spans="4:4" x14ac:dyDescent="0.2">
      <c r="D4270" s="169"/>
    </row>
    <row r="4271" spans="4:4" x14ac:dyDescent="0.2">
      <c r="D4271" s="169"/>
    </row>
    <row r="4272" spans="4:4" x14ac:dyDescent="0.2">
      <c r="D4272" s="169"/>
    </row>
    <row r="4273" spans="4:4" x14ac:dyDescent="0.2">
      <c r="D4273" s="169"/>
    </row>
    <row r="4274" spans="4:4" x14ac:dyDescent="0.2">
      <c r="D4274" s="169"/>
    </row>
    <row r="4275" spans="4:4" x14ac:dyDescent="0.2">
      <c r="D4275" s="169"/>
    </row>
    <row r="4276" spans="4:4" x14ac:dyDescent="0.2">
      <c r="D4276" s="169"/>
    </row>
    <row r="4277" spans="4:4" x14ac:dyDescent="0.2">
      <c r="D4277" s="169"/>
    </row>
    <row r="4278" spans="4:4" x14ac:dyDescent="0.2">
      <c r="D4278" s="169"/>
    </row>
    <row r="4279" spans="4:4" x14ac:dyDescent="0.2">
      <c r="D4279" s="169"/>
    </row>
    <row r="4280" spans="4:4" x14ac:dyDescent="0.2">
      <c r="D4280" s="169"/>
    </row>
    <row r="4281" spans="4:4" x14ac:dyDescent="0.2">
      <c r="D4281" s="169"/>
    </row>
    <row r="4282" spans="4:4" x14ac:dyDescent="0.2">
      <c r="D4282" s="169"/>
    </row>
    <row r="4283" spans="4:4" x14ac:dyDescent="0.2">
      <c r="D4283" s="169"/>
    </row>
    <row r="4284" spans="4:4" x14ac:dyDescent="0.2">
      <c r="D4284" s="169"/>
    </row>
    <row r="4285" spans="4:4" x14ac:dyDescent="0.2">
      <c r="D4285" s="169"/>
    </row>
    <row r="4286" spans="4:4" x14ac:dyDescent="0.2">
      <c r="D4286" s="169"/>
    </row>
    <row r="4287" spans="4:4" x14ac:dyDescent="0.2">
      <c r="D4287" s="169"/>
    </row>
    <row r="4288" spans="4:4" x14ac:dyDescent="0.2">
      <c r="D4288" s="169"/>
    </row>
    <row r="4289" spans="4:4" x14ac:dyDescent="0.2">
      <c r="D4289" s="169"/>
    </row>
    <row r="4290" spans="4:4" x14ac:dyDescent="0.2">
      <c r="D4290" s="169"/>
    </row>
    <row r="4291" spans="4:4" x14ac:dyDescent="0.2">
      <c r="D4291" s="169"/>
    </row>
    <row r="4292" spans="4:4" x14ac:dyDescent="0.2">
      <c r="D4292" s="169"/>
    </row>
    <row r="4293" spans="4:4" x14ac:dyDescent="0.2">
      <c r="D4293" s="169"/>
    </row>
    <row r="4294" spans="4:4" x14ac:dyDescent="0.2">
      <c r="D4294" s="169"/>
    </row>
    <row r="4295" spans="4:4" x14ac:dyDescent="0.2">
      <c r="D4295" s="169"/>
    </row>
    <row r="4296" spans="4:4" x14ac:dyDescent="0.2">
      <c r="D4296" s="169"/>
    </row>
    <row r="4297" spans="4:4" x14ac:dyDescent="0.2">
      <c r="D4297" s="169"/>
    </row>
    <row r="4298" spans="4:4" x14ac:dyDescent="0.2">
      <c r="D4298" s="169"/>
    </row>
    <row r="4299" spans="4:4" x14ac:dyDescent="0.2">
      <c r="D4299" s="169"/>
    </row>
    <row r="4300" spans="4:4" x14ac:dyDescent="0.2">
      <c r="D4300" s="169"/>
    </row>
    <row r="4301" spans="4:4" x14ac:dyDescent="0.2">
      <c r="D4301" s="169"/>
    </row>
    <row r="4302" spans="4:4" x14ac:dyDescent="0.2">
      <c r="D4302" s="169"/>
    </row>
    <row r="4303" spans="4:4" x14ac:dyDescent="0.2">
      <c r="D4303" s="169"/>
    </row>
    <row r="4304" spans="4:4" x14ac:dyDescent="0.2">
      <c r="D4304" s="169"/>
    </row>
    <row r="4305" spans="4:4" x14ac:dyDescent="0.2">
      <c r="D4305" s="169"/>
    </row>
    <row r="4306" spans="4:4" x14ac:dyDescent="0.2">
      <c r="D4306" s="169"/>
    </row>
    <row r="4307" spans="4:4" x14ac:dyDescent="0.2">
      <c r="D4307" s="169"/>
    </row>
    <row r="4308" spans="4:4" x14ac:dyDescent="0.2">
      <c r="D4308" s="169"/>
    </row>
    <row r="4309" spans="4:4" x14ac:dyDescent="0.2">
      <c r="D4309" s="169"/>
    </row>
    <row r="4310" spans="4:4" x14ac:dyDescent="0.2">
      <c r="D4310" s="169"/>
    </row>
    <row r="4311" spans="4:4" x14ac:dyDescent="0.2">
      <c r="D4311" s="169"/>
    </row>
    <row r="4312" spans="4:4" x14ac:dyDescent="0.2">
      <c r="D4312" s="169"/>
    </row>
    <row r="4313" spans="4:4" x14ac:dyDescent="0.2">
      <c r="D4313" s="169"/>
    </row>
    <row r="4314" spans="4:4" x14ac:dyDescent="0.2">
      <c r="D4314" s="169"/>
    </row>
    <row r="4315" spans="4:4" x14ac:dyDescent="0.2">
      <c r="D4315" s="169"/>
    </row>
    <row r="4316" spans="4:4" x14ac:dyDescent="0.2">
      <c r="D4316" s="169"/>
    </row>
    <row r="4317" spans="4:4" x14ac:dyDescent="0.2">
      <c r="D4317" s="169"/>
    </row>
    <row r="4318" spans="4:4" x14ac:dyDescent="0.2">
      <c r="D4318" s="169"/>
    </row>
    <row r="4319" spans="4:4" x14ac:dyDescent="0.2">
      <c r="D4319" s="169"/>
    </row>
    <row r="4320" spans="4:4" x14ac:dyDescent="0.2">
      <c r="D4320" s="169"/>
    </row>
    <row r="4321" spans="4:4" x14ac:dyDescent="0.2">
      <c r="D4321" s="169"/>
    </row>
    <row r="4322" spans="4:4" x14ac:dyDescent="0.2">
      <c r="D4322" s="169"/>
    </row>
    <row r="4323" spans="4:4" x14ac:dyDescent="0.2">
      <c r="D4323" s="169"/>
    </row>
    <row r="4324" spans="4:4" x14ac:dyDescent="0.2">
      <c r="D4324" s="169"/>
    </row>
    <row r="4325" spans="4:4" x14ac:dyDescent="0.2">
      <c r="D4325" s="169"/>
    </row>
    <row r="4326" spans="4:4" x14ac:dyDescent="0.2">
      <c r="D4326" s="169"/>
    </row>
    <row r="4327" spans="4:4" x14ac:dyDescent="0.2">
      <c r="D4327" s="169"/>
    </row>
    <row r="4328" spans="4:4" x14ac:dyDescent="0.2">
      <c r="D4328" s="169"/>
    </row>
    <row r="4329" spans="4:4" x14ac:dyDescent="0.2">
      <c r="D4329" s="169"/>
    </row>
    <row r="4330" spans="4:4" x14ac:dyDescent="0.2">
      <c r="D4330" s="169"/>
    </row>
    <row r="4331" spans="4:4" x14ac:dyDescent="0.2">
      <c r="D4331" s="169"/>
    </row>
    <row r="4332" spans="4:4" x14ac:dyDescent="0.2">
      <c r="D4332" s="169"/>
    </row>
    <row r="4333" spans="4:4" x14ac:dyDescent="0.2">
      <c r="D4333" s="169"/>
    </row>
    <row r="4334" spans="4:4" x14ac:dyDescent="0.2">
      <c r="D4334" s="169"/>
    </row>
    <row r="4335" spans="4:4" x14ac:dyDescent="0.2">
      <c r="D4335" s="169"/>
    </row>
    <row r="4336" spans="4:4" x14ac:dyDescent="0.2">
      <c r="D4336" s="169"/>
    </row>
    <row r="4337" spans="4:4" x14ac:dyDescent="0.2">
      <c r="D4337" s="169"/>
    </row>
    <row r="4338" spans="4:4" x14ac:dyDescent="0.2">
      <c r="D4338" s="169"/>
    </row>
    <row r="4339" spans="4:4" x14ac:dyDescent="0.2">
      <c r="D4339" s="169"/>
    </row>
    <row r="4340" spans="4:4" x14ac:dyDescent="0.2">
      <c r="D4340" s="169"/>
    </row>
    <row r="4341" spans="4:4" x14ac:dyDescent="0.2">
      <c r="D4341" s="169"/>
    </row>
    <row r="4342" spans="4:4" x14ac:dyDescent="0.2">
      <c r="D4342" s="169"/>
    </row>
    <row r="4343" spans="4:4" x14ac:dyDescent="0.2">
      <c r="D4343" s="169"/>
    </row>
    <row r="4344" spans="4:4" x14ac:dyDescent="0.2">
      <c r="D4344" s="169"/>
    </row>
    <row r="4345" spans="4:4" x14ac:dyDescent="0.2">
      <c r="D4345" s="169"/>
    </row>
    <row r="4346" spans="4:4" x14ac:dyDescent="0.2">
      <c r="D4346" s="169"/>
    </row>
    <row r="4347" spans="4:4" x14ac:dyDescent="0.2">
      <c r="D4347" s="169"/>
    </row>
    <row r="4348" spans="4:4" x14ac:dyDescent="0.2">
      <c r="D4348" s="169"/>
    </row>
    <row r="4349" spans="4:4" x14ac:dyDescent="0.2">
      <c r="D4349" s="169"/>
    </row>
    <row r="4350" spans="4:4" x14ac:dyDescent="0.2">
      <c r="D4350" s="169"/>
    </row>
    <row r="4351" spans="4:4" x14ac:dyDescent="0.2">
      <c r="D4351" s="169"/>
    </row>
    <row r="4352" spans="4:4" x14ac:dyDescent="0.2">
      <c r="D4352" s="169"/>
    </row>
    <row r="4353" spans="4:4" x14ac:dyDescent="0.2">
      <c r="D4353" s="169"/>
    </row>
    <row r="4354" spans="4:4" x14ac:dyDescent="0.2">
      <c r="D4354" s="169"/>
    </row>
    <row r="4355" spans="4:4" x14ac:dyDescent="0.2">
      <c r="D4355" s="169"/>
    </row>
    <row r="4356" spans="4:4" x14ac:dyDescent="0.2">
      <c r="D4356" s="169"/>
    </row>
    <row r="4357" spans="4:4" x14ac:dyDescent="0.2">
      <c r="D4357" s="169"/>
    </row>
    <row r="4358" spans="4:4" x14ac:dyDescent="0.2">
      <c r="D4358" s="169"/>
    </row>
    <row r="4359" spans="4:4" x14ac:dyDescent="0.2">
      <c r="D4359" s="169"/>
    </row>
    <row r="4360" spans="4:4" x14ac:dyDescent="0.2">
      <c r="D4360" s="169"/>
    </row>
    <row r="4361" spans="4:4" x14ac:dyDescent="0.2">
      <c r="D4361" s="169"/>
    </row>
    <row r="4362" spans="4:4" x14ac:dyDescent="0.2">
      <c r="D4362" s="169"/>
    </row>
    <row r="4363" spans="4:4" x14ac:dyDescent="0.2">
      <c r="D4363" s="169"/>
    </row>
    <row r="4364" spans="4:4" x14ac:dyDescent="0.2">
      <c r="D4364" s="169"/>
    </row>
    <row r="4365" spans="4:4" x14ac:dyDescent="0.2">
      <c r="D4365" s="169"/>
    </row>
    <row r="4366" spans="4:4" x14ac:dyDescent="0.2">
      <c r="D4366" s="169"/>
    </row>
    <row r="4367" spans="4:4" x14ac:dyDescent="0.2">
      <c r="D4367" s="169"/>
    </row>
    <row r="4368" spans="4:4" x14ac:dyDescent="0.2">
      <c r="D4368" s="169"/>
    </row>
    <row r="4369" spans="4:4" x14ac:dyDescent="0.2">
      <c r="D4369" s="169"/>
    </row>
    <row r="4370" spans="4:4" x14ac:dyDescent="0.2">
      <c r="D4370" s="169"/>
    </row>
    <row r="4371" spans="4:4" x14ac:dyDescent="0.2">
      <c r="D4371" s="169"/>
    </row>
    <row r="4372" spans="4:4" x14ac:dyDescent="0.2">
      <c r="D4372" s="169"/>
    </row>
    <row r="4373" spans="4:4" x14ac:dyDescent="0.2">
      <c r="D4373" s="169"/>
    </row>
    <row r="4374" spans="4:4" x14ac:dyDescent="0.2">
      <c r="D4374" s="169"/>
    </row>
    <row r="4375" spans="4:4" x14ac:dyDescent="0.2">
      <c r="D4375" s="169"/>
    </row>
    <row r="4376" spans="4:4" x14ac:dyDescent="0.2">
      <c r="D4376" s="169"/>
    </row>
    <row r="4377" spans="4:4" x14ac:dyDescent="0.2">
      <c r="D4377" s="169"/>
    </row>
    <row r="4378" spans="4:4" x14ac:dyDescent="0.2">
      <c r="D4378" s="169"/>
    </row>
    <row r="4379" spans="4:4" x14ac:dyDescent="0.2">
      <c r="D4379" s="169"/>
    </row>
    <row r="4380" spans="4:4" x14ac:dyDescent="0.2">
      <c r="D4380" s="169"/>
    </row>
    <row r="4381" spans="4:4" x14ac:dyDescent="0.2">
      <c r="D4381" s="169"/>
    </row>
    <row r="4382" spans="4:4" x14ac:dyDescent="0.2">
      <c r="D4382" s="169"/>
    </row>
    <row r="4383" spans="4:4" x14ac:dyDescent="0.2">
      <c r="D4383" s="169"/>
    </row>
    <row r="4384" spans="4:4" x14ac:dyDescent="0.2">
      <c r="D4384" s="169"/>
    </row>
    <row r="4385" spans="4:4" x14ac:dyDescent="0.2">
      <c r="D4385" s="169"/>
    </row>
    <row r="4386" spans="4:4" x14ac:dyDescent="0.2">
      <c r="D4386" s="169"/>
    </row>
    <row r="4387" spans="4:4" x14ac:dyDescent="0.2">
      <c r="D4387" s="169"/>
    </row>
    <row r="4388" spans="4:4" x14ac:dyDescent="0.2">
      <c r="D4388" s="169"/>
    </row>
    <row r="4389" spans="4:4" x14ac:dyDescent="0.2">
      <c r="D4389" s="169"/>
    </row>
    <row r="4390" spans="4:4" x14ac:dyDescent="0.2">
      <c r="D4390" s="169"/>
    </row>
    <row r="4391" spans="4:4" x14ac:dyDescent="0.2">
      <c r="D4391" s="169"/>
    </row>
    <row r="4392" spans="4:4" x14ac:dyDescent="0.2">
      <c r="D4392" s="169"/>
    </row>
    <row r="4393" spans="4:4" x14ac:dyDescent="0.2">
      <c r="D4393" s="169"/>
    </row>
    <row r="4394" spans="4:4" x14ac:dyDescent="0.2">
      <c r="D4394" s="169"/>
    </row>
    <row r="4395" spans="4:4" x14ac:dyDescent="0.2">
      <c r="D4395" s="169"/>
    </row>
    <row r="4396" spans="4:4" x14ac:dyDescent="0.2">
      <c r="D4396" s="169"/>
    </row>
    <row r="4397" spans="4:4" x14ac:dyDescent="0.2">
      <c r="D4397" s="169"/>
    </row>
    <row r="4398" spans="4:4" x14ac:dyDescent="0.2">
      <c r="D4398" s="169"/>
    </row>
    <row r="4399" spans="4:4" x14ac:dyDescent="0.2">
      <c r="D4399" s="169"/>
    </row>
    <row r="4400" spans="4:4" x14ac:dyDescent="0.2">
      <c r="D4400" s="169"/>
    </row>
    <row r="4401" spans="4:4" x14ac:dyDescent="0.2">
      <c r="D4401" s="169"/>
    </row>
    <row r="4402" spans="4:4" x14ac:dyDescent="0.2">
      <c r="D4402" s="169"/>
    </row>
    <row r="4403" spans="4:4" x14ac:dyDescent="0.2">
      <c r="D4403" s="169"/>
    </row>
    <row r="4404" spans="4:4" x14ac:dyDescent="0.2">
      <c r="D4404" s="169"/>
    </row>
    <row r="4405" spans="4:4" x14ac:dyDescent="0.2">
      <c r="D4405" s="169"/>
    </row>
    <row r="4406" spans="4:4" x14ac:dyDescent="0.2">
      <c r="D4406" s="169"/>
    </row>
    <row r="4407" spans="4:4" x14ac:dyDescent="0.2">
      <c r="D4407" s="169"/>
    </row>
    <row r="4408" spans="4:4" x14ac:dyDescent="0.2">
      <c r="D4408" s="169"/>
    </row>
    <row r="4409" spans="4:4" x14ac:dyDescent="0.2">
      <c r="D4409" s="169"/>
    </row>
    <row r="4410" spans="4:4" x14ac:dyDescent="0.2">
      <c r="D4410" s="169"/>
    </row>
    <row r="4411" spans="4:4" x14ac:dyDescent="0.2">
      <c r="D4411" s="169"/>
    </row>
    <row r="4412" spans="4:4" x14ac:dyDescent="0.2">
      <c r="D4412" s="169"/>
    </row>
    <row r="4413" spans="4:4" x14ac:dyDescent="0.2">
      <c r="D4413" s="169"/>
    </row>
    <row r="4414" spans="4:4" x14ac:dyDescent="0.2">
      <c r="D4414" s="169"/>
    </row>
    <row r="4415" spans="4:4" x14ac:dyDescent="0.2">
      <c r="D4415" s="169"/>
    </row>
    <row r="4416" spans="4:4" x14ac:dyDescent="0.2">
      <c r="D4416" s="169"/>
    </row>
    <row r="4417" spans="4:4" x14ac:dyDescent="0.2">
      <c r="D4417" s="169"/>
    </row>
    <row r="4418" spans="4:4" x14ac:dyDescent="0.2">
      <c r="D4418" s="169"/>
    </row>
    <row r="4419" spans="4:4" x14ac:dyDescent="0.2">
      <c r="D4419" s="169"/>
    </row>
    <row r="4420" spans="4:4" x14ac:dyDescent="0.2">
      <c r="D4420" s="169"/>
    </row>
    <row r="4421" spans="4:4" x14ac:dyDescent="0.2">
      <c r="D4421" s="169"/>
    </row>
    <row r="4422" spans="4:4" x14ac:dyDescent="0.2">
      <c r="D4422" s="169"/>
    </row>
    <row r="4423" spans="4:4" x14ac:dyDescent="0.2">
      <c r="D4423" s="169"/>
    </row>
    <row r="4424" spans="4:4" x14ac:dyDescent="0.2">
      <c r="D4424" s="169"/>
    </row>
    <row r="4425" spans="4:4" x14ac:dyDescent="0.2">
      <c r="D4425" s="169"/>
    </row>
    <row r="4426" spans="4:4" x14ac:dyDescent="0.2">
      <c r="D4426" s="169"/>
    </row>
    <row r="4427" spans="4:4" x14ac:dyDescent="0.2">
      <c r="D4427" s="169"/>
    </row>
    <row r="4428" spans="4:4" x14ac:dyDescent="0.2">
      <c r="D4428" s="169"/>
    </row>
    <row r="4429" spans="4:4" x14ac:dyDescent="0.2">
      <c r="D4429" s="169"/>
    </row>
    <row r="4430" spans="4:4" x14ac:dyDescent="0.2">
      <c r="D4430" s="169"/>
    </row>
    <row r="4431" spans="4:4" x14ac:dyDescent="0.2">
      <c r="D4431" s="169"/>
    </row>
    <row r="4432" spans="4:4" x14ac:dyDescent="0.2">
      <c r="D4432" s="169"/>
    </row>
    <row r="4433" spans="4:4" x14ac:dyDescent="0.2">
      <c r="D4433" s="169"/>
    </row>
    <row r="4434" spans="4:4" x14ac:dyDescent="0.2">
      <c r="D4434" s="169"/>
    </row>
    <row r="4435" spans="4:4" x14ac:dyDescent="0.2">
      <c r="D4435" s="169"/>
    </row>
    <row r="4436" spans="4:4" x14ac:dyDescent="0.2">
      <c r="D4436" s="169"/>
    </row>
    <row r="4437" spans="4:4" x14ac:dyDescent="0.2">
      <c r="D4437" s="169"/>
    </row>
    <row r="4438" spans="4:4" x14ac:dyDescent="0.2">
      <c r="D4438" s="169"/>
    </row>
    <row r="4439" spans="4:4" x14ac:dyDescent="0.2">
      <c r="D4439" s="169"/>
    </row>
    <row r="4440" spans="4:4" x14ac:dyDescent="0.2">
      <c r="D4440" s="169"/>
    </row>
    <row r="4441" spans="4:4" x14ac:dyDescent="0.2">
      <c r="D4441" s="169"/>
    </row>
    <row r="4442" spans="4:4" x14ac:dyDescent="0.2">
      <c r="D4442" s="169"/>
    </row>
    <row r="4443" spans="4:4" x14ac:dyDescent="0.2">
      <c r="D4443" s="169"/>
    </row>
    <row r="4444" spans="4:4" x14ac:dyDescent="0.2">
      <c r="D4444" s="169"/>
    </row>
    <row r="4445" spans="4:4" x14ac:dyDescent="0.2">
      <c r="D4445" s="169"/>
    </row>
    <row r="4446" spans="4:4" x14ac:dyDescent="0.2">
      <c r="D4446" s="169"/>
    </row>
    <row r="4447" spans="4:4" x14ac:dyDescent="0.2">
      <c r="D4447" s="169"/>
    </row>
    <row r="4448" spans="4:4" x14ac:dyDescent="0.2">
      <c r="D4448" s="169"/>
    </row>
    <row r="4449" spans="4:4" x14ac:dyDescent="0.2">
      <c r="D4449" s="169"/>
    </row>
    <row r="4450" spans="4:4" x14ac:dyDescent="0.2">
      <c r="D4450" s="169"/>
    </row>
    <row r="4451" spans="4:4" x14ac:dyDescent="0.2">
      <c r="D4451" s="169"/>
    </row>
    <row r="4452" spans="4:4" x14ac:dyDescent="0.2">
      <c r="D4452" s="169"/>
    </row>
    <row r="4453" spans="4:4" x14ac:dyDescent="0.2">
      <c r="D4453" s="169"/>
    </row>
    <row r="4454" spans="4:4" x14ac:dyDescent="0.2">
      <c r="D4454" s="169"/>
    </row>
    <row r="4455" spans="4:4" x14ac:dyDescent="0.2">
      <c r="D4455" s="169"/>
    </row>
    <row r="4456" spans="4:4" x14ac:dyDescent="0.2">
      <c r="D4456" s="169"/>
    </row>
    <row r="4457" spans="4:4" x14ac:dyDescent="0.2">
      <c r="D4457" s="169"/>
    </row>
    <row r="4458" spans="4:4" x14ac:dyDescent="0.2">
      <c r="D4458" s="169"/>
    </row>
    <row r="4459" spans="4:4" x14ac:dyDescent="0.2">
      <c r="D4459" s="169"/>
    </row>
    <row r="4460" spans="4:4" x14ac:dyDescent="0.2">
      <c r="D4460" s="169"/>
    </row>
    <row r="4461" spans="4:4" x14ac:dyDescent="0.2">
      <c r="D4461" s="169"/>
    </row>
    <row r="4462" spans="4:4" x14ac:dyDescent="0.2">
      <c r="D4462" s="169"/>
    </row>
    <row r="4463" spans="4:4" x14ac:dyDescent="0.2">
      <c r="D4463" s="169"/>
    </row>
    <row r="4464" spans="4:4" x14ac:dyDescent="0.2">
      <c r="D4464" s="169"/>
    </row>
    <row r="4465" spans="4:4" x14ac:dyDescent="0.2">
      <c r="D4465" s="169"/>
    </row>
    <row r="4466" spans="4:4" x14ac:dyDescent="0.2">
      <c r="D4466" s="169"/>
    </row>
    <row r="4467" spans="4:4" x14ac:dyDescent="0.2">
      <c r="D4467" s="169"/>
    </row>
    <row r="4468" spans="4:4" x14ac:dyDescent="0.2">
      <c r="D4468" s="169"/>
    </row>
    <row r="4469" spans="4:4" x14ac:dyDescent="0.2">
      <c r="D4469" s="169"/>
    </row>
    <row r="4470" spans="4:4" x14ac:dyDescent="0.2">
      <c r="D4470" s="169"/>
    </row>
    <row r="4471" spans="4:4" x14ac:dyDescent="0.2">
      <c r="D4471" s="169"/>
    </row>
    <row r="4472" spans="4:4" x14ac:dyDescent="0.2">
      <c r="D4472" s="169"/>
    </row>
    <row r="4473" spans="4:4" x14ac:dyDescent="0.2">
      <c r="D4473" s="169"/>
    </row>
    <row r="4474" spans="4:4" x14ac:dyDescent="0.2">
      <c r="D4474" s="169"/>
    </row>
    <row r="4475" spans="4:4" x14ac:dyDescent="0.2">
      <c r="D4475" s="169"/>
    </row>
    <row r="4476" spans="4:4" x14ac:dyDescent="0.2">
      <c r="D4476" s="169"/>
    </row>
    <row r="4477" spans="4:4" x14ac:dyDescent="0.2">
      <c r="D4477" s="169"/>
    </row>
    <row r="4478" spans="4:4" x14ac:dyDescent="0.2">
      <c r="D4478" s="169"/>
    </row>
    <row r="4479" spans="4:4" x14ac:dyDescent="0.2">
      <c r="D4479" s="169"/>
    </row>
    <row r="4480" spans="4:4" x14ac:dyDescent="0.2">
      <c r="D4480" s="169"/>
    </row>
    <row r="4481" spans="4:4" x14ac:dyDescent="0.2">
      <c r="D4481" s="169"/>
    </row>
    <row r="4482" spans="4:4" x14ac:dyDescent="0.2">
      <c r="D4482" s="169"/>
    </row>
    <row r="4483" spans="4:4" x14ac:dyDescent="0.2">
      <c r="D4483" s="169"/>
    </row>
    <row r="4484" spans="4:4" x14ac:dyDescent="0.2">
      <c r="D4484" s="169"/>
    </row>
    <row r="4485" spans="4:4" x14ac:dyDescent="0.2">
      <c r="D4485" s="169"/>
    </row>
    <row r="4486" spans="4:4" x14ac:dyDescent="0.2">
      <c r="D4486" s="169"/>
    </row>
    <row r="4487" spans="4:4" x14ac:dyDescent="0.2">
      <c r="D4487" s="169"/>
    </row>
    <row r="4488" spans="4:4" x14ac:dyDescent="0.2">
      <c r="D4488" s="169"/>
    </row>
    <row r="4489" spans="4:4" x14ac:dyDescent="0.2">
      <c r="D4489" s="169"/>
    </row>
    <row r="4490" spans="4:4" x14ac:dyDescent="0.2">
      <c r="D4490" s="169"/>
    </row>
    <row r="4491" spans="4:4" x14ac:dyDescent="0.2">
      <c r="D4491" s="169"/>
    </row>
    <row r="4492" spans="4:4" x14ac:dyDescent="0.2">
      <c r="D4492" s="169"/>
    </row>
    <row r="4493" spans="4:4" x14ac:dyDescent="0.2">
      <c r="D4493" s="169"/>
    </row>
    <row r="4494" spans="4:4" x14ac:dyDescent="0.2">
      <c r="D4494" s="169"/>
    </row>
    <row r="4495" spans="4:4" x14ac:dyDescent="0.2">
      <c r="D4495" s="169"/>
    </row>
    <row r="4496" spans="4:4" x14ac:dyDescent="0.2">
      <c r="D4496" s="169"/>
    </row>
    <row r="4497" spans="4:4" x14ac:dyDescent="0.2">
      <c r="D4497" s="169"/>
    </row>
    <row r="4498" spans="4:4" x14ac:dyDescent="0.2">
      <c r="D4498" s="169"/>
    </row>
    <row r="4499" spans="4:4" x14ac:dyDescent="0.2">
      <c r="D4499" s="169"/>
    </row>
    <row r="4500" spans="4:4" x14ac:dyDescent="0.2">
      <c r="D4500" s="169"/>
    </row>
    <row r="4501" spans="4:4" x14ac:dyDescent="0.2">
      <c r="D4501" s="169"/>
    </row>
    <row r="4502" spans="4:4" x14ac:dyDescent="0.2">
      <c r="D4502" s="169"/>
    </row>
    <row r="4503" spans="4:4" x14ac:dyDescent="0.2">
      <c r="D4503" s="169"/>
    </row>
    <row r="4504" spans="4:4" x14ac:dyDescent="0.2">
      <c r="D4504" s="169"/>
    </row>
    <row r="4505" spans="4:4" x14ac:dyDescent="0.2">
      <c r="D4505" s="169"/>
    </row>
    <row r="4506" spans="4:4" x14ac:dyDescent="0.2">
      <c r="D4506" s="169"/>
    </row>
    <row r="4507" spans="4:4" x14ac:dyDescent="0.2">
      <c r="D4507" s="169"/>
    </row>
    <row r="4508" spans="4:4" x14ac:dyDescent="0.2">
      <c r="D4508" s="169"/>
    </row>
    <row r="4509" spans="4:4" x14ac:dyDescent="0.2">
      <c r="D4509" s="169"/>
    </row>
    <row r="4510" spans="4:4" x14ac:dyDescent="0.2">
      <c r="D4510" s="169"/>
    </row>
    <row r="4511" spans="4:4" x14ac:dyDescent="0.2">
      <c r="D4511" s="169"/>
    </row>
    <row r="4512" spans="4:4" x14ac:dyDescent="0.2">
      <c r="D4512" s="169"/>
    </row>
    <row r="4513" spans="4:4" x14ac:dyDescent="0.2">
      <c r="D4513" s="169"/>
    </row>
    <row r="4514" spans="4:4" x14ac:dyDescent="0.2">
      <c r="D4514" s="169"/>
    </row>
    <row r="4515" spans="4:4" x14ac:dyDescent="0.2">
      <c r="D4515" s="169"/>
    </row>
    <row r="4516" spans="4:4" x14ac:dyDescent="0.2">
      <c r="D4516" s="169"/>
    </row>
    <row r="4517" spans="4:4" x14ac:dyDescent="0.2">
      <c r="D4517" s="169"/>
    </row>
    <row r="4518" spans="4:4" x14ac:dyDescent="0.2">
      <c r="D4518" s="169"/>
    </row>
    <row r="4519" spans="4:4" x14ac:dyDescent="0.2">
      <c r="D4519" s="169"/>
    </row>
    <row r="4520" spans="4:4" x14ac:dyDescent="0.2">
      <c r="D4520" s="169"/>
    </row>
    <row r="4521" spans="4:4" x14ac:dyDescent="0.2">
      <c r="D4521" s="169"/>
    </row>
    <row r="4522" spans="4:4" x14ac:dyDescent="0.2">
      <c r="D4522" s="169"/>
    </row>
    <row r="4523" spans="4:4" x14ac:dyDescent="0.2">
      <c r="D4523" s="169"/>
    </row>
    <row r="4524" spans="4:4" x14ac:dyDescent="0.2">
      <c r="D4524" s="169"/>
    </row>
    <row r="4525" spans="4:4" x14ac:dyDescent="0.2">
      <c r="D4525" s="169"/>
    </row>
    <row r="4526" spans="4:4" x14ac:dyDescent="0.2">
      <c r="D4526" s="169"/>
    </row>
    <row r="4527" spans="4:4" x14ac:dyDescent="0.2">
      <c r="D4527" s="169"/>
    </row>
    <row r="4528" spans="4:4" x14ac:dyDescent="0.2">
      <c r="D4528" s="169"/>
    </row>
    <row r="4529" spans="4:4" x14ac:dyDescent="0.2">
      <c r="D4529" s="169"/>
    </row>
    <row r="4530" spans="4:4" x14ac:dyDescent="0.2">
      <c r="D4530" s="169"/>
    </row>
    <row r="4531" spans="4:4" x14ac:dyDescent="0.2">
      <c r="D4531" s="169"/>
    </row>
    <row r="4532" spans="4:4" x14ac:dyDescent="0.2">
      <c r="D4532" s="169"/>
    </row>
    <row r="4533" spans="4:4" x14ac:dyDescent="0.2">
      <c r="D4533" s="169"/>
    </row>
    <row r="4534" spans="4:4" x14ac:dyDescent="0.2">
      <c r="D4534" s="169"/>
    </row>
    <row r="4535" spans="4:4" x14ac:dyDescent="0.2">
      <c r="D4535" s="169"/>
    </row>
    <row r="4536" spans="4:4" x14ac:dyDescent="0.2">
      <c r="D4536" s="169"/>
    </row>
    <row r="4537" spans="4:4" x14ac:dyDescent="0.2">
      <c r="D4537" s="169"/>
    </row>
    <row r="4538" spans="4:4" x14ac:dyDescent="0.2">
      <c r="D4538" s="169"/>
    </row>
    <row r="4539" spans="4:4" x14ac:dyDescent="0.2">
      <c r="D4539" s="169"/>
    </row>
    <row r="4540" spans="4:4" x14ac:dyDescent="0.2">
      <c r="D4540" s="169"/>
    </row>
    <row r="4541" spans="4:4" x14ac:dyDescent="0.2">
      <c r="D4541" s="169"/>
    </row>
    <row r="4542" spans="4:4" x14ac:dyDescent="0.2">
      <c r="D4542" s="169"/>
    </row>
    <row r="4543" spans="4:4" x14ac:dyDescent="0.2">
      <c r="D4543" s="169"/>
    </row>
    <row r="4544" spans="4:4" x14ac:dyDescent="0.2">
      <c r="D4544" s="169"/>
    </row>
    <row r="4545" spans="4:4" x14ac:dyDescent="0.2">
      <c r="D4545" s="169"/>
    </row>
    <row r="4546" spans="4:4" x14ac:dyDescent="0.2">
      <c r="D4546" s="169"/>
    </row>
    <row r="4547" spans="4:4" x14ac:dyDescent="0.2">
      <c r="D4547" s="169"/>
    </row>
    <row r="4548" spans="4:4" x14ac:dyDescent="0.2">
      <c r="D4548" s="169"/>
    </row>
    <row r="4549" spans="4:4" x14ac:dyDescent="0.2">
      <c r="D4549" s="169"/>
    </row>
    <row r="4550" spans="4:4" x14ac:dyDescent="0.2">
      <c r="D4550" s="169"/>
    </row>
    <row r="4551" spans="4:4" x14ac:dyDescent="0.2">
      <c r="D4551" s="169"/>
    </row>
    <row r="4552" spans="4:4" x14ac:dyDescent="0.2">
      <c r="D4552" s="169"/>
    </row>
    <row r="4553" spans="4:4" x14ac:dyDescent="0.2">
      <c r="D4553" s="169"/>
    </row>
    <row r="4554" spans="4:4" x14ac:dyDescent="0.2">
      <c r="D4554" s="169"/>
    </row>
    <row r="4555" spans="4:4" x14ac:dyDescent="0.2">
      <c r="D4555" s="169"/>
    </row>
    <row r="4556" spans="4:4" x14ac:dyDescent="0.2">
      <c r="D4556" s="169"/>
    </row>
    <row r="4557" spans="4:4" x14ac:dyDescent="0.2">
      <c r="D4557" s="169"/>
    </row>
    <row r="4558" spans="4:4" x14ac:dyDescent="0.2">
      <c r="D4558" s="169"/>
    </row>
    <row r="4559" spans="4:4" x14ac:dyDescent="0.2">
      <c r="D4559" s="169"/>
    </row>
    <row r="4560" spans="4:4" x14ac:dyDescent="0.2">
      <c r="D4560" s="169"/>
    </row>
    <row r="4561" spans="4:4" x14ac:dyDescent="0.2">
      <c r="D4561" s="169"/>
    </row>
    <row r="4562" spans="4:4" x14ac:dyDescent="0.2">
      <c r="D4562" s="169"/>
    </row>
    <row r="4563" spans="4:4" x14ac:dyDescent="0.2">
      <c r="D4563" s="169"/>
    </row>
    <row r="4564" spans="4:4" x14ac:dyDescent="0.2">
      <c r="D4564" s="169"/>
    </row>
    <row r="4565" spans="4:4" x14ac:dyDescent="0.2">
      <c r="D4565" s="169"/>
    </row>
    <row r="4566" spans="4:4" x14ac:dyDescent="0.2">
      <c r="D4566" s="169"/>
    </row>
    <row r="4567" spans="4:4" x14ac:dyDescent="0.2">
      <c r="D4567" s="169"/>
    </row>
    <row r="4568" spans="4:4" x14ac:dyDescent="0.2">
      <c r="D4568" s="169"/>
    </row>
    <row r="4569" spans="4:4" x14ac:dyDescent="0.2">
      <c r="D4569" s="169"/>
    </row>
    <row r="4570" spans="4:4" x14ac:dyDescent="0.2">
      <c r="D4570" s="169"/>
    </row>
    <row r="4571" spans="4:4" x14ac:dyDescent="0.2">
      <c r="D4571" s="169"/>
    </row>
    <row r="4572" spans="4:4" x14ac:dyDescent="0.2">
      <c r="D4572" s="169"/>
    </row>
    <row r="4573" spans="4:4" x14ac:dyDescent="0.2">
      <c r="D4573" s="169"/>
    </row>
    <row r="4574" spans="4:4" x14ac:dyDescent="0.2">
      <c r="D4574" s="169"/>
    </row>
    <row r="4575" spans="4:4" x14ac:dyDescent="0.2">
      <c r="D4575" s="169"/>
    </row>
    <row r="4576" spans="4:4" x14ac:dyDescent="0.2">
      <c r="D4576" s="169"/>
    </row>
    <row r="4577" spans="4:4" x14ac:dyDescent="0.2">
      <c r="D4577" s="169"/>
    </row>
    <row r="4578" spans="4:4" x14ac:dyDescent="0.2">
      <c r="D4578" s="169"/>
    </row>
    <row r="4579" spans="4:4" x14ac:dyDescent="0.2">
      <c r="D4579" s="169"/>
    </row>
    <row r="4580" spans="4:4" x14ac:dyDescent="0.2">
      <c r="D4580" s="169"/>
    </row>
    <row r="4581" spans="4:4" x14ac:dyDescent="0.2">
      <c r="D4581" s="169"/>
    </row>
    <row r="4582" spans="4:4" x14ac:dyDescent="0.2">
      <c r="D4582" s="169"/>
    </row>
    <row r="4583" spans="4:4" x14ac:dyDescent="0.2">
      <c r="D4583" s="169"/>
    </row>
    <row r="4584" spans="4:4" x14ac:dyDescent="0.2">
      <c r="D4584" s="169"/>
    </row>
    <row r="4585" spans="4:4" x14ac:dyDescent="0.2">
      <c r="D4585" s="169"/>
    </row>
    <row r="4586" spans="4:4" x14ac:dyDescent="0.2">
      <c r="D4586" s="169"/>
    </row>
    <row r="4587" spans="4:4" x14ac:dyDescent="0.2">
      <c r="D4587" s="169"/>
    </row>
    <row r="4588" spans="4:4" x14ac:dyDescent="0.2">
      <c r="D4588" s="169"/>
    </row>
    <row r="4589" spans="4:4" x14ac:dyDescent="0.2">
      <c r="D4589" s="169"/>
    </row>
    <row r="4590" spans="4:4" x14ac:dyDescent="0.2">
      <c r="D4590" s="169"/>
    </row>
    <row r="4591" spans="4:4" x14ac:dyDescent="0.2">
      <c r="D4591" s="169"/>
    </row>
    <row r="4592" spans="4:4" x14ac:dyDescent="0.2">
      <c r="D4592" s="169"/>
    </row>
    <row r="4593" spans="4:4" x14ac:dyDescent="0.2">
      <c r="D4593" s="169"/>
    </row>
    <row r="4594" spans="4:4" x14ac:dyDescent="0.2">
      <c r="D4594" s="169"/>
    </row>
    <row r="4595" spans="4:4" x14ac:dyDescent="0.2">
      <c r="D4595" s="169"/>
    </row>
    <row r="4596" spans="4:4" x14ac:dyDescent="0.2">
      <c r="D4596" s="169"/>
    </row>
    <row r="4597" spans="4:4" x14ac:dyDescent="0.2">
      <c r="D4597" s="169"/>
    </row>
    <row r="4598" spans="4:4" x14ac:dyDescent="0.2">
      <c r="D4598" s="169"/>
    </row>
    <row r="4599" spans="4:4" x14ac:dyDescent="0.2">
      <c r="D4599" s="169"/>
    </row>
    <row r="4600" spans="4:4" x14ac:dyDescent="0.2">
      <c r="D4600" s="169"/>
    </row>
    <row r="4601" spans="4:4" x14ac:dyDescent="0.2">
      <c r="D4601" s="169"/>
    </row>
    <row r="4602" spans="4:4" x14ac:dyDescent="0.2">
      <c r="D4602" s="169"/>
    </row>
    <row r="4603" spans="4:4" x14ac:dyDescent="0.2">
      <c r="D4603" s="169"/>
    </row>
    <row r="4604" spans="4:4" x14ac:dyDescent="0.2">
      <c r="D4604" s="169"/>
    </row>
    <row r="4605" spans="4:4" x14ac:dyDescent="0.2">
      <c r="D4605" s="169"/>
    </row>
    <row r="4606" spans="4:4" x14ac:dyDescent="0.2">
      <c r="D4606" s="169"/>
    </row>
    <row r="4607" spans="4:4" x14ac:dyDescent="0.2">
      <c r="D4607" s="169"/>
    </row>
    <row r="4608" spans="4:4" x14ac:dyDescent="0.2">
      <c r="D4608" s="169"/>
    </row>
    <row r="4609" spans="4:4" x14ac:dyDescent="0.2">
      <c r="D4609" s="169"/>
    </row>
    <row r="4610" spans="4:4" x14ac:dyDescent="0.2">
      <c r="D4610" s="169"/>
    </row>
    <row r="4611" spans="4:4" x14ac:dyDescent="0.2">
      <c r="D4611" s="169"/>
    </row>
    <row r="4612" spans="4:4" x14ac:dyDescent="0.2">
      <c r="D4612" s="169"/>
    </row>
    <row r="4613" spans="4:4" x14ac:dyDescent="0.2">
      <c r="D4613" s="169"/>
    </row>
    <row r="4614" spans="4:4" x14ac:dyDescent="0.2">
      <c r="D4614" s="169"/>
    </row>
    <row r="4615" spans="4:4" x14ac:dyDescent="0.2">
      <c r="D4615" s="169"/>
    </row>
    <row r="4616" spans="4:4" x14ac:dyDescent="0.2">
      <c r="D4616" s="169"/>
    </row>
    <row r="4617" spans="4:4" x14ac:dyDescent="0.2">
      <c r="D4617" s="169"/>
    </row>
    <row r="4618" spans="4:4" x14ac:dyDescent="0.2">
      <c r="D4618" s="169"/>
    </row>
    <row r="4619" spans="4:4" x14ac:dyDescent="0.2">
      <c r="D4619" s="169"/>
    </row>
    <row r="4620" spans="4:4" x14ac:dyDescent="0.2">
      <c r="D4620" s="169"/>
    </row>
    <row r="4621" spans="4:4" x14ac:dyDescent="0.2">
      <c r="D4621" s="169"/>
    </row>
    <row r="4622" spans="4:4" x14ac:dyDescent="0.2">
      <c r="D4622" s="169"/>
    </row>
    <row r="4623" spans="4:4" x14ac:dyDescent="0.2">
      <c r="D4623" s="169"/>
    </row>
    <row r="4624" spans="4:4" x14ac:dyDescent="0.2">
      <c r="D4624" s="169"/>
    </row>
    <row r="4625" spans="4:4" x14ac:dyDescent="0.2">
      <c r="D4625" s="169"/>
    </row>
    <row r="4626" spans="4:4" x14ac:dyDescent="0.2">
      <c r="D4626" s="169"/>
    </row>
    <row r="4627" spans="4:4" x14ac:dyDescent="0.2">
      <c r="D4627" s="169"/>
    </row>
    <row r="4628" spans="4:4" x14ac:dyDescent="0.2">
      <c r="D4628" s="169"/>
    </row>
    <row r="4629" spans="4:4" x14ac:dyDescent="0.2">
      <c r="D4629" s="169"/>
    </row>
    <row r="4630" spans="4:4" x14ac:dyDescent="0.2">
      <c r="D4630" s="169"/>
    </row>
    <row r="4631" spans="4:4" x14ac:dyDescent="0.2">
      <c r="D4631" s="169"/>
    </row>
    <row r="4632" spans="4:4" x14ac:dyDescent="0.2">
      <c r="D4632" s="169"/>
    </row>
    <row r="4633" spans="4:4" x14ac:dyDescent="0.2">
      <c r="D4633" s="169"/>
    </row>
    <row r="4634" spans="4:4" x14ac:dyDescent="0.2">
      <c r="D4634" s="169"/>
    </row>
    <row r="4635" spans="4:4" x14ac:dyDescent="0.2">
      <c r="D4635" s="169"/>
    </row>
    <row r="4636" spans="4:4" x14ac:dyDescent="0.2">
      <c r="D4636" s="169"/>
    </row>
    <row r="4637" spans="4:4" x14ac:dyDescent="0.2">
      <c r="D4637" s="169"/>
    </row>
    <row r="4638" spans="4:4" x14ac:dyDescent="0.2">
      <c r="D4638" s="169"/>
    </row>
    <row r="4639" spans="4:4" x14ac:dyDescent="0.2">
      <c r="D4639" s="169"/>
    </row>
    <row r="4640" spans="4:4" x14ac:dyDescent="0.2">
      <c r="D4640" s="169"/>
    </row>
    <row r="4641" spans="4:4" x14ac:dyDescent="0.2">
      <c r="D4641" s="169"/>
    </row>
    <row r="4642" spans="4:4" x14ac:dyDescent="0.2">
      <c r="D4642" s="169"/>
    </row>
    <row r="4643" spans="4:4" x14ac:dyDescent="0.2">
      <c r="D4643" s="169"/>
    </row>
    <row r="4644" spans="4:4" x14ac:dyDescent="0.2">
      <c r="D4644" s="169"/>
    </row>
    <row r="4645" spans="4:4" x14ac:dyDescent="0.2">
      <c r="D4645" s="169"/>
    </row>
    <row r="4646" spans="4:4" x14ac:dyDescent="0.2">
      <c r="D4646" s="169"/>
    </row>
    <row r="4647" spans="4:4" x14ac:dyDescent="0.2">
      <c r="D4647" s="169"/>
    </row>
    <row r="4648" spans="4:4" x14ac:dyDescent="0.2">
      <c r="D4648" s="169"/>
    </row>
    <row r="4649" spans="4:4" x14ac:dyDescent="0.2">
      <c r="D4649" s="169"/>
    </row>
    <row r="4650" spans="4:4" x14ac:dyDescent="0.2">
      <c r="D4650" s="169"/>
    </row>
    <row r="4651" spans="4:4" x14ac:dyDescent="0.2">
      <c r="D4651" s="169"/>
    </row>
    <row r="4652" spans="4:4" x14ac:dyDescent="0.2">
      <c r="D4652" s="169"/>
    </row>
    <row r="4653" spans="4:4" x14ac:dyDescent="0.2">
      <c r="D4653" s="169"/>
    </row>
    <row r="4654" spans="4:4" x14ac:dyDescent="0.2">
      <c r="D4654" s="169"/>
    </row>
    <row r="4655" spans="4:4" x14ac:dyDescent="0.2">
      <c r="D4655" s="169"/>
    </row>
    <row r="4656" spans="4:4" x14ac:dyDescent="0.2">
      <c r="D4656" s="169"/>
    </row>
    <row r="4657" spans="4:4" x14ac:dyDescent="0.2">
      <c r="D4657" s="169"/>
    </row>
    <row r="4658" spans="4:4" x14ac:dyDescent="0.2">
      <c r="D4658" s="169"/>
    </row>
    <row r="4659" spans="4:4" x14ac:dyDescent="0.2">
      <c r="D4659" s="169"/>
    </row>
    <row r="4660" spans="4:4" x14ac:dyDescent="0.2">
      <c r="D4660" s="169"/>
    </row>
    <row r="4661" spans="4:4" x14ac:dyDescent="0.2">
      <c r="D4661" s="169"/>
    </row>
    <row r="4662" spans="4:4" x14ac:dyDescent="0.2">
      <c r="D4662" s="169"/>
    </row>
    <row r="4663" spans="4:4" x14ac:dyDescent="0.2">
      <c r="D4663" s="169"/>
    </row>
    <row r="4664" spans="4:4" x14ac:dyDescent="0.2">
      <c r="D4664" s="169"/>
    </row>
    <row r="4665" spans="4:4" x14ac:dyDescent="0.2">
      <c r="D4665" s="169"/>
    </row>
    <row r="4666" spans="4:4" x14ac:dyDescent="0.2">
      <c r="D4666" s="169"/>
    </row>
    <row r="4667" spans="4:4" x14ac:dyDescent="0.2">
      <c r="D4667" s="169"/>
    </row>
    <row r="4668" spans="4:4" x14ac:dyDescent="0.2">
      <c r="D4668" s="169"/>
    </row>
    <row r="4669" spans="4:4" x14ac:dyDescent="0.2">
      <c r="D4669" s="169"/>
    </row>
    <row r="4670" spans="4:4" x14ac:dyDescent="0.2">
      <c r="D4670" s="169"/>
    </row>
    <row r="4671" spans="4:4" x14ac:dyDescent="0.2">
      <c r="D4671" s="169"/>
    </row>
    <row r="4672" spans="4:4" x14ac:dyDescent="0.2">
      <c r="D4672" s="169"/>
    </row>
    <row r="4673" spans="4:4" x14ac:dyDescent="0.2">
      <c r="D4673" s="169"/>
    </row>
    <row r="4674" spans="4:4" x14ac:dyDescent="0.2">
      <c r="D4674" s="169"/>
    </row>
    <row r="4675" spans="4:4" x14ac:dyDescent="0.2">
      <c r="D4675" s="169"/>
    </row>
    <row r="4676" spans="4:4" x14ac:dyDescent="0.2">
      <c r="D4676" s="169"/>
    </row>
    <row r="4677" spans="4:4" x14ac:dyDescent="0.2">
      <c r="D4677" s="169"/>
    </row>
    <row r="4678" spans="4:4" x14ac:dyDescent="0.2">
      <c r="D4678" s="169"/>
    </row>
    <row r="4679" spans="4:4" x14ac:dyDescent="0.2">
      <c r="D4679" s="169"/>
    </row>
    <row r="4680" spans="4:4" x14ac:dyDescent="0.2">
      <c r="D4680" s="169"/>
    </row>
    <row r="4681" spans="4:4" x14ac:dyDescent="0.2">
      <c r="D4681" s="169"/>
    </row>
    <row r="4682" spans="4:4" x14ac:dyDescent="0.2">
      <c r="D4682" s="169"/>
    </row>
    <row r="4683" spans="4:4" x14ac:dyDescent="0.2">
      <c r="D4683" s="169"/>
    </row>
    <row r="4684" spans="4:4" x14ac:dyDescent="0.2">
      <c r="D4684" s="169"/>
    </row>
    <row r="4685" spans="4:4" x14ac:dyDescent="0.2">
      <c r="D4685" s="169"/>
    </row>
    <row r="4686" spans="4:4" x14ac:dyDescent="0.2">
      <c r="D4686" s="169"/>
    </row>
    <row r="4687" spans="4:4" x14ac:dyDescent="0.2">
      <c r="D4687" s="169"/>
    </row>
    <row r="4688" spans="4:4" x14ac:dyDescent="0.2">
      <c r="D4688" s="169"/>
    </row>
    <row r="4689" spans="4:4" x14ac:dyDescent="0.2">
      <c r="D4689" s="169"/>
    </row>
    <row r="4690" spans="4:4" x14ac:dyDescent="0.2">
      <c r="D4690" s="169"/>
    </row>
    <row r="4691" spans="4:4" x14ac:dyDescent="0.2">
      <c r="D4691" s="169"/>
    </row>
    <row r="4692" spans="4:4" x14ac:dyDescent="0.2">
      <c r="D4692" s="169"/>
    </row>
    <row r="4693" spans="4:4" x14ac:dyDescent="0.2">
      <c r="D4693" s="169"/>
    </row>
    <row r="4694" spans="4:4" x14ac:dyDescent="0.2">
      <c r="D4694" s="169"/>
    </row>
    <row r="4695" spans="4:4" x14ac:dyDescent="0.2">
      <c r="D4695" s="169"/>
    </row>
    <row r="4696" spans="4:4" x14ac:dyDescent="0.2">
      <c r="D4696" s="169"/>
    </row>
    <row r="4697" spans="4:4" x14ac:dyDescent="0.2">
      <c r="D4697" s="169"/>
    </row>
    <row r="4698" spans="4:4" x14ac:dyDescent="0.2">
      <c r="D4698" s="169"/>
    </row>
    <row r="4699" spans="4:4" x14ac:dyDescent="0.2">
      <c r="D4699" s="169"/>
    </row>
    <row r="4700" spans="4:4" x14ac:dyDescent="0.2">
      <c r="D4700" s="169"/>
    </row>
    <row r="4701" spans="4:4" x14ac:dyDescent="0.2">
      <c r="D4701" s="169"/>
    </row>
    <row r="4702" spans="4:4" x14ac:dyDescent="0.2">
      <c r="D4702" s="169"/>
    </row>
    <row r="4703" spans="4:4" x14ac:dyDescent="0.2">
      <c r="D4703" s="169"/>
    </row>
    <row r="4704" spans="4:4" x14ac:dyDescent="0.2">
      <c r="D4704" s="169"/>
    </row>
    <row r="4705" spans="4:4" x14ac:dyDescent="0.2">
      <c r="D4705" s="169"/>
    </row>
    <row r="4706" spans="4:4" x14ac:dyDescent="0.2">
      <c r="D4706" s="169"/>
    </row>
    <row r="4707" spans="4:4" x14ac:dyDescent="0.2">
      <c r="D4707" s="169"/>
    </row>
    <row r="4708" spans="4:4" x14ac:dyDescent="0.2">
      <c r="D4708" s="169"/>
    </row>
    <row r="4709" spans="4:4" x14ac:dyDescent="0.2">
      <c r="D4709" s="169"/>
    </row>
    <row r="4710" spans="4:4" x14ac:dyDescent="0.2">
      <c r="D4710" s="169"/>
    </row>
    <row r="4711" spans="4:4" x14ac:dyDescent="0.2">
      <c r="D4711" s="169"/>
    </row>
    <row r="4712" spans="4:4" x14ac:dyDescent="0.2">
      <c r="D4712" s="169"/>
    </row>
    <row r="4713" spans="4:4" x14ac:dyDescent="0.2">
      <c r="D4713" s="169"/>
    </row>
    <row r="4714" spans="4:4" x14ac:dyDescent="0.2">
      <c r="D4714" s="169"/>
    </row>
    <row r="4715" spans="4:4" x14ac:dyDescent="0.2">
      <c r="D4715" s="169"/>
    </row>
    <row r="4716" spans="4:4" x14ac:dyDescent="0.2">
      <c r="D4716" s="169"/>
    </row>
    <row r="4717" spans="4:4" x14ac:dyDescent="0.2">
      <c r="D4717" s="169"/>
    </row>
    <row r="4718" spans="4:4" x14ac:dyDescent="0.2">
      <c r="D4718" s="169"/>
    </row>
    <row r="4719" spans="4:4" x14ac:dyDescent="0.2">
      <c r="D4719" s="169"/>
    </row>
    <row r="4720" spans="4:4" x14ac:dyDescent="0.2">
      <c r="D4720" s="169"/>
    </row>
    <row r="4721" spans="4:4" x14ac:dyDescent="0.2">
      <c r="D4721" s="169"/>
    </row>
    <row r="4722" spans="4:4" x14ac:dyDescent="0.2">
      <c r="D4722" s="169"/>
    </row>
    <row r="4723" spans="4:4" x14ac:dyDescent="0.2">
      <c r="D4723" s="169"/>
    </row>
    <row r="4724" spans="4:4" x14ac:dyDescent="0.2">
      <c r="D4724" s="169"/>
    </row>
    <row r="4725" spans="4:4" x14ac:dyDescent="0.2">
      <c r="D4725" s="169"/>
    </row>
    <row r="4726" spans="4:4" x14ac:dyDescent="0.2">
      <c r="D4726" s="169"/>
    </row>
    <row r="4727" spans="4:4" x14ac:dyDescent="0.2">
      <c r="D4727" s="169"/>
    </row>
    <row r="4728" spans="4:4" x14ac:dyDescent="0.2">
      <c r="D4728" s="169"/>
    </row>
    <row r="4729" spans="4:4" x14ac:dyDescent="0.2">
      <c r="D4729" s="169"/>
    </row>
    <row r="4730" spans="4:4" x14ac:dyDescent="0.2">
      <c r="D4730" s="169"/>
    </row>
    <row r="4731" spans="4:4" x14ac:dyDescent="0.2">
      <c r="D4731" s="169"/>
    </row>
    <row r="4732" spans="4:4" x14ac:dyDescent="0.2">
      <c r="D4732" s="169"/>
    </row>
    <row r="4733" spans="4:4" x14ac:dyDescent="0.2">
      <c r="D4733" s="169"/>
    </row>
    <row r="4734" spans="4:4" x14ac:dyDescent="0.2">
      <c r="D4734" s="169"/>
    </row>
    <row r="4735" spans="4:4" x14ac:dyDescent="0.2">
      <c r="D4735" s="169"/>
    </row>
    <row r="4736" spans="4:4" x14ac:dyDescent="0.2">
      <c r="D4736" s="169"/>
    </row>
    <row r="4737" spans="4:4" x14ac:dyDescent="0.2">
      <c r="D4737" s="169"/>
    </row>
    <row r="4738" spans="4:4" x14ac:dyDescent="0.2">
      <c r="D4738" s="169"/>
    </row>
    <row r="4739" spans="4:4" x14ac:dyDescent="0.2">
      <c r="D4739" s="169"/>
    </row>
    <row r="4740" spans="4:4" x14ac:dyDescent="0.2">
      <c r="D4740" s="169"/>
    </row>
    <row r="4741" spans="4:4" x14ac:dyDescent="0.2">
      <c r="D4741" s="169"/>
    </row>
    <row r="4742" spans="4:4" x14ac:dyDescent="0.2">
      <c r="D4742" s="169"/>
    </row>
    <row r="4743" spans="4:4" x14ac:dyDescent="0.2">
      <c r="D4743" s="169"/>
    </row>
    <row r="4744" spans="4:4" x14ac:dyDescent="0.2">
      <c r="D4744" s="169"/>
    </row>
    <row r="4745" spans="4:4" x14ac:dyDescent="0.2">
      <c r="D4745" s="169"/>
    </row>
    <row r="4746" spans="4:4" x14ac:dyDescent="0.2">
      <c r="D4746" s="169"/>
    </row>
    <row r="4747" spans="4:4" x14ac:dyDescent="0.2">
      <c r="D4747" s="169"/>
    </row>
    <row r="4748" spans="4:4" x14ac:dyDescent="0.2">
      <c r="D4748" s="169"/>
    </row>
    <row r="4749" spans="4:4" x14ac:dyDescent="0.2">
      <c r="D4749" s="169"/>
    </row>
    <row r="4750" spans="4:4" x14ac:dyDescent="0.2">
      <c r="D4750" s="169"/>
    </row>
    <row r="4751" spans="4:4" x14ac:dyDescent="0.2">
      <c r="D4751" s="169"/>
    </row>
    <row r="4752" spans="4:4" x14ac:dyDescent="0.2">
      <c r="D4752" s="169"/>
    </row>
    <row r="4753" spans="4:4" x14ac:dyDescent="0.2">
      <c r="D4753" s="169"/>
    </row>
    <row r="4754" spans="4:4" x14ac:dyDescent="0.2">
      <c r="D4754" s="169"/>
    </row>
    <row r="4755" spans="4:4" x14ac:dyDescent="0.2">
      <c r="D4755" s="169"/>
    </row>
    <row r="4756" spans="4:4" x14ac:dyDescent="0.2">
      <c r="D4756" s="169"/>
    </row>
    <row r="4757" spans="4:4" x14ac:dyDescent="0.2">
      <c r="D4757" s="169"/>
    </row>
    <row r="4758" spans="4:4" x14ac:dyDescent="0.2">
      <c r="D4758" s="169"/>
    </row>
    <row r="4759" spans="4:4" x14ac:dyDescent="0.2">
      <c r="D4759" s="169"/>
    </row>
    <row r="4760" spans="4:4" x14ac:dyDescent="0.2">
      <c r="D4760" s="169"/>
    </row>
    <row r="4761" spans="4:4" x14ac:dyDescent="0.2">
      <c r="D4761" s="169"/>
    </row>
    <row r="4762" spans="4:4" x14ac:dyDescent="0.2">
      <c r="D4762" s="169"/>
    </row>
    <row r="4763" spans="4:4" x14ac:dyDescent="0.2">
      <c r="D4763" s="169"/>
    </row>
    <row r="4764" spans="4:4" x14ac:dyDescent="0.2">
      <c r="D4764" s="169"/>
    </row>
    <row r="4765" spans="4:4" x14ac:dyDescent="0.2">
      <c r="D4765" s="169"/>
    </row>
    <row r="4766" spans="4:4" x14ac:dyDescent="0.2">
      <c r="D4766" s="169"/>
    </row>
    <row r="4767" spans="4:4" x14ac:dyDescent="0.2">
      <c r="D4767" s="169"/>
    </row>
    <row r="4768" spans="4:4" x14ac:dyDescent="0.2">
      <c r="D4768" s="169"/>
    </row>
    <row r="4769" spans="4:4" x14ac:dyDescent="0.2">
      <c r="D4769" s="169"/>
    </row>
    <row r="4770" spans="4:4" x14ac:dyDescent="0.2">
      <c r="D4770" s="169"/>
    </row>
    <row r="4771" spans="4:4" x14ac:dyDescent="0.2">
      <c r="D4771" s="169"/>
    </row>
    <row r="4772" spans="4:4" x14ac:dyDescent="0.2">
      <c r="D4772" s="169"/>
    </row>
    <row r="4773" spans="4:4" x14ac:dyDescent="0.2">
      <c r="D4773" s="169"/>
    </row>
    <row r="4774" spans="4:4" x14ac:dyDescent="0.2">
      <c r="D4774" s="169"/>
    </row>
    <row r="4775" spans="4:4" x14ac:dyDescent="0.2">
      <c r="D4775" s="169"/>
    </row>
    <row r="4776" spans="4:4" x14ac:dyDescent="0.2">
      <c r="D4776" s="169"/>
    </row>
    <row r="4777" spans="4:4" x14ac:dyDescent="0.2">
      <c r="D4777" s="169"/>
    </row>
    <row r="4778" spans="4:4" x14ac:dyDescent="0.2">
      <c r="D4778" s="169"/>
    </row>
    <row r="4779" spans="4:4" x14ac:dyDescent="0.2">
      <c r="D4779" s="169"/>
    </row>
    <row r="4780" spans="4:4" x14ac:dyDescent="0.2">
      <c r="D4780" s="169"/>
    </row>
    <row r="4781" spans="4:4" x14ac:dyDescent="0.2">
      <c r="D4781" s="169"/>
    </row>
    <row r="4782" spans="4:4" x14ac:dyDescent="0.2">
      <c r="D4782" s="169"/>
    </row>
    <row r="4783" spans="4:4" x14ac:dyDescent="0.2">
      <c r="D4783" s="169"/>
    </row>
    <row r="4784" spans="4:4" x14ac:dyDescent="0.2">
      <c r="D4784" s="169"/>
    </row>
    <row r="4785" spans="4:4" x14ac:dyDescent="0.2">
      <c r="D4785" s="169"/>
    </row>
    <row r="4786" spans="4:4" x14ac:dyDescent="0.2">
      <c r="D4786" s="169"/>
    </row>
    <row r="4787" spans="4:4" x14ac:dyDescent="0.2">
      <c r="D4787" s="169"/>
    </row>
    <row r="4788" spans="4:4" x14ac:dyDescent="0.2">
      <c r="D4788" s="169"/>
    </row>
    <row r="4789" spans="4:4" x14ac:dyDescent="0.2">
      <c r="D4789" s="169"/>
    </row>
    <row r="4790" spans="4:4" x14ac:dyDescent="0.2">
      <c r="D4790" s="169"/>
    </row>
    <row r="4791" spans="4:4" x14ac:dyDescent="0.2">
      <c r="D4791" s="169"/>
    </row>
    <row r="4792" spans="4:4" x14ac:dyDescent="0.2">
      <c r="D4792" s="169"/>
    </row>
    <row r="4793" spans="4:4" x14ac:dyDescent="0.2">
      <c r="D4793" s="169"/>
    </row>
    <row r="4794" spans="4:4" x14ac:dyDescent="0.2">
      <c r="D4794" s="169"/>
    </row>
    <row r="4795" spans="4:4" x14ac:dyDescent="0.2">
      <c r="D4795" s="169"/>
    </row>
    <row r="4796" spans="4:4" x14ac:dyDescent="0.2">
      <c r="D4796" s="169"/>
    </row>
    <row r="4797" spans="4:4" x14ac:dyDescent="0.2">
      <c r="D4797" s="169"/>
    </row>
    <row r="4798" spans="4:4" x14ac:dyDescent="0.2">
      <c r="D4798" s="169"/>
    </row>
    <row r="4799" spans="4:4" x14ac:dyDescent="0.2">
      <c r="D4799" s="169"/>
    </row>
    <row r="4800" spans="4:4" x14ac:dyDescent="0.2">
      <c r="D4800" s="169"/>
    </row>
    <row r="4801" spans="4:4" x14ac:dyDescent="0.2">
      <c r="D4801" s="169"/>
    </row>
    <row r="4802" spans="4:4" x14ac:dyDescent="0.2">
      <c r="D4802" s="169"/>
    </row>
    <row r="4803" spans="4:4" x14ac:dyDescent="0.2">
      <c r="D4803" s="169"/>
    </row>
    <row r="4804" spans="4:4" x14ac:dyDescent="0.2">
      <c r="D4804" s="169"/>
    </row>
    <row r="4805" spans="4:4" x14ac:dyDescent="0.2">
      <c r="D4805" s="169"/>
    </row>
    <row r="4806" spans="4:4" x14ac:dyDescent="0.2">
      <c r="D4806" s="169"/>
    </row>
    <row r="4807" spans="4:4" x14ac:dyDescent="0.2">
      <c r="D4807" s="169"/>
    </row>
    <row r="4808" spans="4:4" x14ac:dyDescent="0.2">
      <c r="D4808" s="169"/>
    </row>
    <row r="4809" spans="4:4" x14ac:dyDescent="0.2">
      <c r="D4809" s="169"/>
    </row>
    <row r="4810" spans="4:4" x14ac:dyDescent="0.2">
      <c r="D4810" s="169"/>
    </row>
    <row r="4811" spans="4:4" x14ac:dyDescent="0.2">
      <c r="D4811" s="169"/>
    </row>
    <row r="4812" spans="4:4" x14ac:dyDescent="0.2">
      <c r="D4812" s="169"/>
    </row>
    <row r="4813" spans="4:4" x14ac:dyDescent="0.2">
      <c r="D4813" s="169"/>
    </row>
    <row r="4814" spans="4:4" x14ac:dyDescent="0.2">
      <c r="D4814" s="169"/>
    </row>
    <row r="4815" spans="4:4" x14ac:dyDescent="0.2">
      <c r="D4815" s="169"/>
    </row>
    <row r="4816" spans="4:4" x14ac:dyDescent="0.2">
      <c r="D4816" s="169"/>
    </row>
    <row r="4817" spans="4:4" x14ac:dyDescent="0.2">
      <c r="D4817" s="169"/>
    </row>
    <row r="4818" spans="4:4" x14ac:dyDescent="0.2">
      <c r="D4818" s="169"/>
    </row>
    <row r="4819" spans="4:4" x14ac:dyDescent="0.2">
      <c r="D4819" s="169"/>
    </row>
    <row r="4820" spans="4:4" x14ac:dyDescent="0.2">
      <c r="D4820" s="169"/>
    </row>
    <row r="4821" spans="4:4" x14ac:dyDescent="0.2">
      <c r="D4821" s="169"/>
    </row>
    <row r="4822" spans="4:4" x14ac:dyDescent="0.2">
      <c r="D4822" s="169"/>
    </row>
    <row r="4823" spans="4:4" x14ac:dyDescent="0.2">
      <c r="D4823" s="169"/>
    </row>
    <row r="4824" spans="4:4" x14ac:dyDescent="0.2">
      <c r="D4824" s="169"/>
    </row>
    <row r="4825" spans="4:4" x14ac:dyDescent="0.2">
      <c r="D4825" s="169"/>
    </row>
    <row r="4826" spans="4:4" x14ac:dyDescent="0.2">
      <c r="D4826" s="169"/>
    </row>
    <row r="4827" spans="4:4" x14ac:dyDescent="0.2">
      <c r="D4827" s="169"/>
    </row>
    <row r="4828" spans="4:4" x14ac:dyDescent="0.2">
      <c r="D4828" s="169"/>
    </row>
    <row r="4829" spans="4:4" x14ac:dyDescent="0.2">
      <c r="D4829" s="169"/>
    </row>
    <row r="4830" spans="4:4" x14ac:dyDescent="0.2">
      <c r="D4830" s="169"/>
    </row>
    <row r="4831" spans="4:4" x14ac:dyDescent="0.2">
      <c r="D4831" s="169"/>
    </row>
    <row r="4832" spans="4:4" x14ac:dyDescent="0.2">
      <c r="D4832" s="169"/>
    </row>
    <row r="4833" spans="4:4" x14ac:dyDescent="0.2">
      <c r="D4833" s="169"/>
    </row>
    <row r="4834" spans="4:4" x14ac:dyDescent="0.2">
      <c r="D4834" s="169"/>
    </row>
    <row r="4835" spans="4:4" x14ac:dyDescent="0.2">
      <c r="D4835" s="169"/>
    </row>
    <row r="4836" spans="4:4" x14ac:dyDescent="0.2">
      <c r="D4836" s="169"/>
    </row>
    <row r="4837" spans="4:4" x14ac:dyDescent="0.2">
      <c r="D4837" s="169"/>
    </row>
    <row r="4838" spans="4:4" x14ac:dyDescent="0.2">
      <c r="D4838" s="169"/>
    </row>
    <row r="4839" spans="4:4" x14ac:dyDescent="0.2">
      <c r="D4839" s="169"/>
    </row>
    <row r="4840" spans="4:4" x14ac:dyDescent="0.2">
      <c r="D4840" s="169"/>
    </row>
    <row r="4841" spans="4:4" x14ac:dyDescent="0.2">
      <c r="D4841" s="169"/>
    </row>
    <row r="4842" spans="4:4" x14ac:dyDescent="0.2">
      <c r="D4842" s="169"/>
    </row>
    <row r="4843" spans="4:4" x14ac:dyDescent="0.2">
      <c r="D4843" s="169"/>
    </row>
    <row r="4844" spans="4:4" x14ac:dyDescent="0.2">
      <c r="D4844" s="169"/>
    </row>
    <row r="4845" spans="4:4" x14ac:dyDescent="0.2">
      <c r="D4845" s="169"/>
    </row>
    <row r="4846" spans="4:4" x14ac:dyDescent="0.2">
      <c r="D4846" s="169"/>
    </row>
    <row r="4847" spans="4:4" x14ac:dyDescent="0.2">
      <c r="D4847" s="169"/>
    </row>
    <row r="4848" spans="4:4" x14ac:dyDescent="0.2">
      <c r="D4848" s="169"/>
    </row>
    <row r="4849" spans="4:4" x14ac:dyDescent="0.2">
      <c r="D4849" s="169"/>
    </row>
    <row r="4850" spans="4:4" x14ac:dyDescent="0.2">
      <c r="D4850" s="169"/>
    </row>
    <row r="4851" spans="4:4" x14ac:dyDescent="0.2">
      <c r="D4851" s="169"/>
    </row>
    <row r="4852" spans="4:4" x14ac:dyDescent="0.2">
      <c r="D4852" s="169"/>
    </row>
    <row r="4853" spans="4:4" x14ac:dyDescent="0.2">
      <c r="D4853" s="169"/>
    </row>
    <row r="4854" spans="4:4" x14ac:dyDescent="0.2">
      <c r="D4854" s="169"/>
    </row>
    <row r="4855" spans="4:4" x14ac:dyDescent="0.2">
      <c r="D4855" s="169"/>
    </row>
    <row r="4856" spans="4:4" x14ac:dyDescent="0.2">
      <c r="D4856" s="169"/>
    </row>
    <row r="4857" spans="4:4" x14ac:dyDescent="0.2">
      <c r="D4857" s="169"/>
    </row>
    <row r="4858" spans="4:4" x14ac:dyDescent="0.2">
      <c r="D4858" s="169"/>
    </row>
    <row r="4859" spans="4:4" x14ac:dyDescent="0.2">
      <c r="D4859" s="169"/>
    </row>
    <row r="4860" spans="4:4" x14ac:dyDescent="0.2">
      <c r="D4860" s="169"/>
    </row>
    <row r="4861" spans="4:4" x14ac:dyDescent="0.2">
      <c r="D4861" s="169"/>
    </row>
    <row r="4862" spans="4:4" x14ac:dyDescent="0.2">
      <c r="D4862" s="169"/>
    </row>
    <row r="4863" spans="4:4" x14ac:dyDescent="0.2">
      <c r="D4863" s="169"/>
    </row>
    <row r="4864" spans="4:4" x14ac:dyDescent="0.2">
      <c r="D4864" s="169"/>
    </row>
    <row r="4865" spans="4:4" x14ac:dyDescent="0.2">
      <c r="D4865" s="169"/>
    </row>
    <row r="4866" spans="4:4" x14ac:dyDescent="0.2">
      <c r="D4866" s="169"/>
    </row>
    <row r="4867" spans="4:4" x14ac:dyDescent="0.2">
      <c r="D4867" s="169"/>
    </row>
    <row r="4868" spans="4:4" x14ac:dyDescent="0.2">
      <c r="D4868" s="169"/>
    </row>
    <row r="4869" spans="4:4" x14ac:dyDescent="0.2">
      <c r="D4869" s="169"/>
    </row>
    <row r="4870" spans="4:4" x14ac:dyDescent="0.2">
      <c r="D4870" s="169"/>
    </row>
    <row r="4871" spans="4:4" x14ac:dyDescent="0.2">
      <c r="D4871" s="169"/>
    </row>
    <row r="4872" spans="4:4" x14ac:dyDescent="0.2">
      <c r="D4872" s="169"/>
    </row>
    <row r="4873" spans="4:4" x14ac:dyDescent="0.2">
      <c r="D4873" s="169"/>
    </row>
    <row r="4874" spans="4:4" x14ac:dyDescent="0.2">
      <c r="D4874" s="169"/>
    </row>
    <row r="4875" spans="4:4" x14ac:dyDescent="0.2">
      <c r="D4875" s="169"/>
    </row>
    <row r="4876" spans="4:4" x14ac:dyDescent="0.2">
      <c r="D4876" s="169"/>
    </row>
    <row r="4877" spans="4:4" x14ac:dyDescent="0.2">
      <c r="D4877" s="169"/>
    </row>
    <row r="4878" spans="4:4" x14ac:dyDescent="0.2">
      <c r="D4878" s="169"/>
    </row>
    <row r="4879" spans="4:4" x14ac:dyDescent="0.2">
      <c r="D4879" s="169"/>
    </row>
    <row r="4880" spans="4:4" x14ac:dyDescent="0.2">
      <c r="D4880" s="169"/>
    </row>
    <row r="4881" spans="4:4" x14ac:dyDescent="0.2">
      <c r="D4881" s="169"/>
    </row>
    <row r="4882" spans="4:4" x14ac:dyDescent="0.2">
      <c r="D4882" s="169"/>
    </row>
    <row r="4883" spans="4:4" x14ac:dyDescent="0.2">
      <c r="D4883" s="169"/>
    </row>
    <row r="4884" spans="4:4" x14ac:dyDescent="0.2">
      <c r="D4884" s="169"/>
    </row>
    <row r="4885" spans="4:4" x14ac:dyDescent="0.2">
      <c r="D4885" s="169"/>
    </row>
    <row r="4886" spans="4:4" x14ac:dyDescent="0.2">
      <c r="D4886" s="169"/>
    </row>
    <row r="4887" spans="4:4" x14ac:dyDescent="0.2">
      <c r="D4887" s="169"/>
    </row>
    <row r="4888" spans="4:4" x14ac:dyDescent="0.2">
      <c r="D4888" s="169"/>
    </row>
    <row r="4889" spans="4:4" x14ac:dyDescent="0.2">
      <c r="D4889" s="169"/>
    </row>
    <row r="4890" spans="4:4" x14ac:dyDescent="0.2">
      <c r="D4890" s="169"/>
    </row>
    <row r="4891" spans="4:4" x14ac:dyDescent="0.2">
      <c r="D4891" s="169"/>
    </row>
    <row r="4892" spans="4:4" x14ac:dyDescent="0.2">
      <c r="D4892" s="169"/>
    </row>
    <row r="4893" spans="4:4" x14ac:dyDescent="0.2">
      <c r="D4893" s="169"/>
    </row>
    <row r="4894" spans="4:4" x14ac:dyDescent="0.2">
      <c r="D4894" s="169"/>
    </row>
    <row r="4895" spans="4:4" x14ac:dyDescent="0.2">
      <c r="D4895" s="169"/>
    </row>
    <row r="4896" spans="4:4" x14ac:dyDescent="0.2">
      <c r="D4896" s="169"/>
    </row>
    <row r="4897" spans="4:4" x14ac:dyDescent="0.2">
      <c r="D4897" s="169"/>
    </row>
    <row r="4898" spans="4:4" x14ac:dyDescent="0.2">
      <c r="D4898" s="169"/>
    </row>
    <row r="4899" spans="4:4" x14ac:dyDescent="0.2">
      <c r="D4899" s="169"/>
    </row>
    <row r="4900" spans="4:4" x14ac:dyDescent="0.2">
      <c r="D4900" s="169"/>
    </row>
    <row r="4901" spans="4:4" x14ac:dyDescent="0.2">
      <c r="D4901" s="169"/>
    </row>
    <row r="4902" spans="4:4" x14ac:dyDescent="0.2">
      <c r="D4902" s="169"/>
    </row>
    <row r="4903" spans="4:4" x14ac:dyDescent="0.2">
      <c r="D4903" s="169"/>
    </row>
    <row r="4904" spans="4:4" x14ac:dyDescent="0.2">
      <c r="D4904" s="169"/>
    </row>
    <row r="4905" spans="4:4" x14ac:dyDescent="0.2">
      <c r="D4905" s="169"/>
    </row>
    <row r="4906" spans="4:4" x14ac:dyDescent="0.2">
      <c r="D4906" s="169"/>
    </row>
    <row r="4907" spans="4:4" x14ac:dyDescent="0.2">
      <c r="D4907" s="169"/>
    </row>
    <row r="4908" spans="4:4" x14ac:dyDescent="0.2">
      <c r="D4908" s="169"/>
    </row>
    <row r="4909" spans="4:4" x14ac:dyDescent="0.2">
      <c r="D4909" s="169"/>
    </row>
    <row r="4910" spans="4:4" x14ac:dyDescent="0.2">
      <c r="D4910" s="169"/>
    </row>
    <row r="4911" spans="4:4" x14ac:dyDescent="0.2">
      <c r="D4911" s="169"/>
    </row>
    <row r="4912" spans="4:4" x14ac:dyDescent="0.2">
      <c r="D4912" s="169"/>
    </row>
    <row r="4913" spans="4:4" x14ac:dyDescent="0.2">
      <c r="D4913" s="169"/>
    </row>
    <row r="4914" spans="4:4" x14ac:dyDescent="0.2">
      <c r="D4914" s="169"/>
    </row>
    <row r="4915" spans="4:4" x14ac:dyDescent="0.2">
      <c r="D4915" s="169"/>
    </row>
    <row r="4916" spans="4:4" x14ac:dyDescent="0.2">
      <c r="D4916" s="169"/>
    </row>
    <row r="4917" spans="4:4" x14ac:dyDescent="0.2">
      <c r="D4917" s="169"/>
    </row>
    <row r="4918" spans="4:4" x14ac:dyDescent="0.2">
      <c r="D4918" s="169"/>
    </row>
    <row r="4919" spans="4:4" x14ac:dyDescent="0.2">
      <c r="D4919" s="169"/>
    </row>
    <row r="4920" spans="4:4" x14ac:dyDescent="0.2">
      <c r="D4920" s="169"/>
    </row>
    <row r="4921" spans="4:4" x14ac:dyDescent="0.2">
      <c r="D4921" s="169"/>
    </row>
    <row r="4922" spans="4:4" x14ac:dyDescent="0.2">
      <c r="D4922" s="169"/>
    </row>
    <row r="4923" spans="4:4" x14ac:dyDescent="0.2">
      <c r="D4923" s="169"/>
    </row>
    <row r="4924" spans="4:4" x14ac:dyDescent="0.2">
      <c r="D4924" s="169"/>
    </row>
    <row r="4925" spans="4:4" x14ac:dyDescent="0.2">
      <c r="D4925" s="169"/>
    </row>
    <row r="4926" spans="4:4" x14ac:dyDescent="0.2">
      <c r="D4926" s="169"/>
    </row>
    <row r="4927" spans="4:4" x14ac:dyDescent="0.2">
      <c r="D4927" s="169"/>
    </row>
    <row r="4928" spans="4:4" x14ac:dyDescent="0.2">
      <c r="D4928" s="169"/>
    </row>
    <row r="4929" spans="4:4" x14ac:dyDescent="0.2">
      <c r="D4929" s="169"/>
    </row>
    <row r="4930" spans="4:4" x14ac:dyDescent="0.2">
      <c r="D4930" s="169"/>
    </row>
    <row r="4931" spans="4:4" x14ac:dyDescent="0.2">
      <c r="D4931" s="169"/>
    </row>
    <row r="4932" spans="4:4" x14ac:dyDescent="0.2">
      <c r="D4932" s="169"/>
    </row>
    <row r="4933" spans="4:4" x14ac:dyDescent="0.2">
      <c r="D4933" s="169"/>
    </row>
    <row r="4934" spans="4:4" x14ac:dyDescent="0.2">
      <c r="D4934" s="169"/>
    </row>
    <row r="4935" spans="4:4" x14ac:dyDescent="0.2">
      <c r="D4935" s="169"/>
    </row>
    <row r="4936" spans="4:4" x14ac:dyDescent="0.2">
      <c r="D4936" s="169"/>
    </row>
    <row r="4937" spans="4:4" x14ac:dyDescent="0.2">
      <c r="D4937" s="169"/>
    </row>
    <row r="4938" spans="4:4" x14ac:dyDescent="0.2">
      <c r="D4938" s="169"/>
    </row>
    <row r="4939" spans="4:4" x14ac:dyDescent="0.2">
      <c r="D4939" s="169"/>
    </row>
    <row r="4940" spans="4:4" x14ac:dyDescent="0.2">
      <c r="D4940" s="169"/>
    </row>
    <row r="4941" spans="4:4" x14ac:dyDescent="0.2">
      <c r="D4941" s="169"/>
    </row>
    <row r="4942" spans="4:4" x14ac:dyDescent="0.2">
      <c r="D4942" s="169"/>
    </row>
    <row r="4943" spans="4:4" x14ac:dyDescent="0.2">
      <c r="D4943" s="169"/>
    </row>
    <row r="4944" spans="4:4" x14ac:dyDescent="0.2">
      <c r="D4944" s="169"/>
    </row>
    <row r="4945" spans="4:4" x14ac:dyDescent="0.2">
      <c r="D4945" s="169"/>
    </row>
    <row r="4946" spans="4:4" x14ac:dyDescent="0.2">
      <c r="D4946" s="169"/>
    </row>
    <row r="4947" spans="4:4" x14ac:dyDescent="0.2">
      <c r="D4947" s="169"/>
    </row>
    <row r="4948" spans="4:4" x14ac:dyDescent="0.2">
      <c r="D4948" s="169"/>
    </row>
    <row r="4949" spans="4:4" x14ac:dyDescent="0.2">
      <c r="D4949" s="169"/>
    </row>
    <row r="4950" spans="4:4" x14ac:dyDescent="0.2">
      <c r="D4950" s="169"/>
    </row>
    <row r="4951" spans="4:4" x14ac:dyDescent="0.2">
      <c r="D4951" s="169"/>
    </row>
    <row r="4952" spans="4:4" x14ac:dyDescent="0.2">
      <c r="D4952" s="169"/>
    </row>
    <row r="4953" spans="4:4" x14ac:dyDescent="0.2">
      <c r="D4953" s="169"/>
    </row>
    <row r="4954" spans="4:4" x14ac:dyDescent="0.2">
      <c r="D4954" s="169"/>
    </row>
    <row r="4955" spans="4:4" x14ac:dyDescent="0.2">
      <c r="D4955" s="169"/>
    </row>
    <row r="4956" spans="4:4" x14ac:dyDescent="0.2">
      <c r="D4956" s="169"/>
    </row>
    <row r="4957" spans="4:4" x14ac:dyDescent="0.2">
      <c r="D4957" s="169"/>
    </row>
    <row r="4958" spans="4:4" x14ac:dyDescent="0.2">
      <c r="D4958" s="169"/>
    </row>
    <row r="4959" spans="4:4" x14ac:dyDescent="0.2">
      <c r="D4959" s="169"/>
    </row>
    <row r="4960" spans="4:4" x14ac:dyDescent="0.2">
      <c r="D4960" s="169"/>
    </row>
    <row r="4961" spans="4:4" x14ac:dyDescent="0.2">
      <c r="D4961" s="169"/>
    </row>
    <row r="4962" spans="4:4" x14ac:dyDescent="0.2">
      <c r="D4962" s="169"/>
    </row>
    <row r="4963" spans="4:4" x14ac:dyDescent="0.2">
      <c r="D4963" s="169"/>
    </row>
    <row r="4964" spans="4:4" x14ac:dyDescent="0.2">
      <c r="D4964" s="169"/>
    </row>
    <row r="4965" spans="4:4" x14ac:dyDescent="0.2">
      <c r="D4965" s="169"/>
    </row>
    <row r="4966" spans="4:4" x14ac:dyDescent="0.2">
      <c r="D4966" s="169"/>
    </row>
    <row r="4967" spans="4:4" x14ac:dyDescent="0.2">
      <c r="D4967" s="169"/>
    </row>
    <row r="4968" spans="4:4" x14ac:dyDescent="0.2">
      <c r="D4968" s="169"/>
    </row>
    <row r="4969" spans="4:4" x14ac:dyDescent="0.2">
      <c r="D4969" s="169"/>
    </row>
    <row r="4970" spans="4:4" x14ac:dyDescent="0.2">
      <c r="D4970" s="169"/>
    </row>
    <row r="4971" spans="4:4" x14ac:dyDescent="0.2">
      <c r="D4971" s="169"/>
    </row>
    <row r="4972" spans="4:4" x14ac:dyDescent="0.2">
      <c r="D4972" s="169"/>
    </row>
    <row r="4973" spans="4:4" x14ac:dyDescent="0.2">
      <c r="D4973" s="169"/>
    </row>
    <row r="4974" spans="4:4" x14ac:dyDescent="0.2">
      <c r="D4974" s="169"/>
    </row>
    <row r="4975" spans="4:4" x14ac:dyDescent="0.2">
      <c r="D4975" s="169"/>
    </row>
    <row r="4976" spans="4:4" x14ac:dyDescent="0.2">
      <c r="D4976" s="169"/>
    </row>
    <row r="4977" spans="4:4" x14ac:dyDescent="0.2">
      <c r="D4977" s="169"/>
    </row>
    <row r="4978" spans="4:4" x14ac:dyDescent="0.2">
      <c r="D4978" s="169"/>
    </row>
    <row r="4979" spans="4:4" x14ac:dyDescent="0.2">
      <c r="D4979" s="169"/>
    </row>
    <row r="4980" spans="4:4" x14ac:dyDescent="0.2">
      <c r="D4980" s="169"/>
    </row>
    <row r="4981" spans="4:4" x14ac:dyDescent="0.2">
      <c r="D4981" s="169"/>
    </row>
    <row r="4982" spans="4:4" x14ac:dyDescent="0.2">
      <c r="D4982" s="169"/>
    </row>
    <row r="4983" spans="4:4" x14ac:dyDescent="0.2">
      <c r="D4983" s="169"/>
    </row>
    <row r="4984" spans="4:4" x14ac:dyDescent="0.2">
      <c r="D4984" s="169"/>
    </row>
    <row r="4985" spans="4:4" x14ac:dyDescent="0.2">
      <c r="D4985" s="169"/>
    </row>
    <row r="4986" spans="4:4" x14ac:dyDescent="0.2">
      <c r="D4986" s="169"/>
    </row>
    <row r="4987" spans="4:4" x14ac:dyDescent="0.2">
      <c r="D4987" s="169"/>
    </row>
    <row r="4988" spans="4:4" x14ac:dyDescent="0.2">
      <c r="D4988" s="169"/>
    </row>
    <row r="4989" spans="4:4" x14ac:dyDescent="0.2">
      <c r="D4989" s="169"/>
    </row>
  </sheetData>
  <mergeCells count="34">
    <mergeCell ref="B19:G19"/>
    <mergeCell ref="A1:G1"/>
    <mergeCell ref="C2:G2"/>
    <mergeCell ref="C3:G3"/>
    <mergeCell ref="C4:G4"/>
    <mergeCell ref="C7:G7"/>
    <mergeCell ref="B9:G9"/>
    <mergeCell ref="B10:G10"/>
    <mergeCell ref="B13:G13"/>
    <mergeCell ref="C15:G15"/>
    <mergeCell ref="B16:G16"/>
    <mergeCell ref="C18:G18"/>
    <mergeCell ref="B36:G36"/>
    <mergeCell ref="C21:G21"/>
    <mergeCell ref="B22:G22"/>
    <mergeCell ref="B23:G23"/>
    <mergeCell ref="C25:G25"/>
    <mergeCell ref="B26:G26"/>
    <mergeCell ref="B27:G27"/>
    <mergeCell ref="C29:G29"/>
    <mergeCell ref="B31:G31"/>
    <mergeCell ref="B32:G32"/>
    <mergeCell ref="C34:G34"/>
    <mergeCell ref="B35:G35"/>
    <mergeCell ref="B46:G46"/>
    <mergeCell ref="B47:G47"/>
    <mergeCell ref="C49:G49"/>
    <mergeCell ref="C51:G51"/>
    <mergeCell ref="C38:G38"/>
    <mergeCell ref="B39:G39"/>
    <mergeCell ref="B40:G40"/>
    <mergeCell ref="C42:G42"/>
    <mergeCell ref="B43:G43"/>
    <mergeCell ref="B44:G44"/>
  </mergeCells>
  <pageMargins left="0.70866141732283472" right="0.70866141732283472" top="0.78740157480314965" bottom="0.78740157480314965" header="0.31496062992125984" footer="0.31496062992125984"/>
  <pageSetup paperSize="9" scale="67" orientation="portrait" r:id="rId1"/>
  <headerFooter>
    <oddFooter>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J78"/>
  <sheetViews>
    <sheetView view="pageBreakPreview" zoomScaleNormal="100" zoomScaleSheetLayoutView="100" workbookViewId="0">
      <selection activeCell="H26" sqref="E26:H26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21.14062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76" t="s">
        <v>4</v>
      </c>
      <c r="B1" s="277"/>
      <c r="C1" s="69" t="str">
        <f>CONCATENATE(cislostavby," ",nazevstavby)</f>
        <v xml:space="preserve"> FSPS</v>
      </c>
      <c r="D1" s="70"/>
      <c r="E1" s="71"/>
      <c r="F1" s="70"/>
      <c r="G1" s="72"/>
      <c r="H1" s="73"/>
      <c r="I1" s="74"/>
    </row>
    <row r="2" spans="1:9" ht="13.5" thickBot="1" x14ac:dyDescent="0.25">
      <c r="A2" s="278" t="s">
        <v>0</v>
      </c>
      <c r="B2" s="279"/>
      <c r="C2" s="75" t="str">
        <f>CONCATENATE(cisloobjektu," ",nazevobjektu)</f>
        <v xml:space="preserve"> Doplnění chlazení do pavilonu UKB A33</v>
      </c>
      <c r="D2" s="76"/>
      <c r="E2" s="77"/>
      <c r="F2" s="76"/>
      <c r="G2" s="280"/>
      <c r="H2" s="280"/>
      <c r="I2" s="281"/>
    </row>
    <row r="3" spans="1:9" ht="13.5" thickTop="1" x14ac:dyDescent="0.2">
      <c r="F3" s="11"/>
    </row>
    <row r="4" spans="1:9" ht="19.5" customHeight="1" x14ac:dyDescent="0.25">
      <c r="A4" s="78" t="s">
        <v>43</v>
      </c>
      <c r="B4" s="1"/>
      <c r="C4" s="1"/>
      <c r="D4" s="1"/>
      <c r="E4" s="79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80"/>
      <c r="B6" s="81" t="s">
        <v>44</v>
      </c>
      <c r="C6" s="81"/>
      <c r="D6" s="82"/>
      <c r="E6" s="83" t="s">
        <v>45</v>
      </c>
      <c r="F6" s="84" t="s">
        <v>46</v>
      </c>
      <c r="G6" s="84" t="s">
        <v>47</v>
      </c>
      <c r="H6" s="84" t="s">
        <v>48</v>
      </c>
      <c r="I6" s="85" t="s">
        <v>26</v>
      </c>
    </row>
    <row r="7" spans="1:9" s="11" customFormat="1" x14ac:dyDescent="0.2">
      <c r="A7" s="133" t="str">
        <f>Položky!B7</f>
        <v>0</v>
      </c>
      <c r="B7" s="86" t="str">
        <f>Položky!C7</f>
        <v>Přípravné a přidružené práce</v>
      </c>
      <c r="C7" s="87"/>
      <c r="D7" s="88"/>
      <c r="E7" s="134">
        <f>Položky!G12</f>
        <v>0</v>
      </c>
      <c r="F7" s="135">
        <f>Položky!BB12</f>
        <v>0</v>
      </c>
      <c r="G7" s="135">
        <f>Položky!BC12</f>
        <v>0</v>
      </c>
      <c r="H7" s="135">
        <f>Položky!BD12</f>
        <v>0</v>
      </c>
      <c r="I7" s="136">
        <f>Položky!BE12</f>
        <v>0</v>
      </c>
    </row>
    <row r="8" spans="1:9" s="11" customFormat="1" x14ac:dyDescent="0.2">
      <c r="A8" s="133" t="str">
        <f>Položky!B13</f>
        <v>3</v>
      </c>
      <c r="B8" s="86" t="str">
        <f>Položky!C13</f>
        <v>Svislé a kompletní konstrukce</v>
      </c>
      <c r="C8" s="87"/>
      <c r="D8" s="88"/>
      <c r="E8" s="134">
        <f>Položky!G18</f>
        <v>0</v>
      </c>
      <c r="F8" s="135">
        <f>Položky!BB18</f>
        <v>0</v>
      </c>
      <c r="G8" s="135">
        <f>Položky!BC18</f>
        <v>0</v>
      </c>
      <c r="H8" s="135">
        <f>Položky!BD18</f>
        <v>0</v>
      </c>
      <c r="I8" s="136">
        <f>Položky!BE18</f>
        <v>0</v>
      </c>
    </row>
    <row r="9" spans="1:9" s="11" customFormat="1" x14ac:dyDescent="0.2">
      <c r="A9" s="133" t="str">
        <f>Položky!B19</f>
        <v>311</v>
      </c>
      <c r="B9" s="86" t="str">
        <f>Položky!C19</f>
        <v>Sádrokartonové konstrukce</v>
      </c>
      <c r="C9" s="87"/>
      <c r="D9" s="88"/>
      <c r="E9" s="134">
        <f>Položky!G55</f>
        <v>0</v>
      </c>
      <c r="F9" s="135">
        <f>Položky!BB55</f>
        <v>0</v>
      </c>
      <c r="G9" s="135">
        <f>Položky!BC55</f>
        <v>0</v>
      </c>
      <c r="H9" s="135">
        <f>Položky!BD55</f>
        <v>0</v>
      </c>
      <c r="I9" s="136">
        <f>Položky!BE55</f>
        <v>0</v>
      </c>
    </row>
    <row r="10" spans="1:9" s="11" customFormat="1" x14ac:dyDescent="0.2">
      <c r="A10" s="133" t="str">
        <f>Položky!B56</f>
        <v>61</v>
      </c>
      <c r="B10" s="86" t="str">
        <f>Položky!C56</f>
        <v>Upravy povrchů vnitřní</v>
      </c>
      <c r="C10" s="87"/>
      <c r="D10" s="88"/>
      <c r="E10" s="134">
        <f>Položky!G96</f>
        <v>0</v>
      </c>
      <c r="F10" s="135">
        <f>Položky!BB96</f>
        <v>0</v>
      </c>
      <c r="G10" s="135">
        <f>Položky!BC96</f>
        <v>0</v>
      </c>
      <c r="H10" s="135">
        <f>Položky!BD96</f>
        <v>0</v>
      </c>
      <c r="I10" s="136">
        <f>Položky!BE96</f>
        <v>0</v>
      </c>
    </row>
    <row r="11" spans="1:9" s="11" customFormat="1" x14ac:dyDescent="0.2">
      <c r="A11" s="133" t="str">
        <f>Položky!B97</f>
        <v>63</v>
      </c>
      <c r="B11" s="86" t="str">
        <f>Položky!C97</f>
        <v>Podlahy a podlahové konstrukce</v>
      </c>
      <c r="C11" s="87"/>
      <c r="D11" s="88"/>
      <c r="E11" s="134">
        <f>Položky!G100</f>
        <v>0</v>
      </c>
      <c r="F11" s="135">
        <f>Položky!BB100</f>
        <v>0</v>
      </c>
      <c r="G11" s="135">
        <f>Položky!BC100</f>
        <v>0</v>
      </c>
      <c r="H11" s="135">
        <f>Položky!BD100</f>
        <v>0</v>
      </c>
      <c r="I11" s="136">
        <f>Položky!BE100</f>
        <v>0</v>
      </c>
    </row>
    <row r="12" spans="1:9" s="11" customFormat="1" x14ac:dyDescent="0.2">
      <c r="A12" s="133" t="str">
        <f>Položky!B101</f>
        <v>94</v>
      </c>
      <c r="B12" s="86" t="str">
        <f>Položky!C101</f>
        <v>Lešení a stavební výtahy</v>
      </c>
      <c r="C12" s="87"/>
      <c r="D12" s="88"/>
      <c r="E12" s="134">
        <f>Položky!G105</f>
        <v>0</v>
      </c>
      <c r="F12" s="135">
        <f>Položky!BB105</f>
        <v>0</v>
      </c>
      <c r="G12" s="135">
        <f>Položky!BC105</f>
        <v>0</v>
      </c>
      <c r="H12" s="135">
        <f>Položky!BD105</f>
        <v>0</v>
      </c>
      <c r="I12" s="136">
        <f>Položky!BE105</f>
        <v>0</v>
      </c>
    </row>
    <row r="13" spans="1:9" s="11" customFormat="1" x14ac:dyDescent="0.2">
      <c r="A13" s="133" t="str">
        <f>Položky!B106</f>
        <v>95</v>
      </c>
      <c r="B13" s="86" t="str">
        <f>Položky!C106</f>
        <v>Dokončovací kce na pozem.stav.</v>
      </c>
      <c r="C13" s="87"/>
      <c r="D13" s="88"/>
      <c r="E13" s="134">
        <f>Položky!G110</f>
        <v>0</v>
      </c>
      <c r="F13" s="135">
        <f>Položky!BB110</f>
        <v>0</v>
      </c>
      <c r="G13" s="135">
        <f>Položky!BC110</f>
        <v>0</v>
      </c>
      <c r="H13" s="135">
        <f>Položky!BD110</f>
        <v>0</v>
      </c>
      <c r="I13" s="136">
        <f>Položky!BE110</f>
        <v>0</v>
      </c>
    </row>
    <row r="14" spans="1:9" s="11" customFormat="1" x14ac:dyDescent="0.2">
      <c r="A14" s="133" t="str">
        <f>Položky!B111</f>
        <v>96</v>
      </c>
      <c r="B14" s="86" t="str">
        <f>Položky!C111</f>
        <v>Bourání konstrukcí</v>
      </c>
      <c r="C14" s="87"/>
      <c r="D14" s="88"/>
      <c r="E14" s="134">
        <f>Položky!G196</f>
        <v>0</v>
      </c>
      <c r="F14" s="135">
        <f>Položky!BB196</f>
        <v>0</v>
      </c>
      <c r="G14" s="135">
        <f>Položky!BC196</f>
        <v>0</v>
      </c>
      <c r="H14" s="135">
        <f>Položky!BD196</f>
        <v>0</v>
      </c>
      <c r="I14" s="136">
        <f>Položky!BE196</f>
        <v>0</v>
      </c>
    </row>
    <row r="15" spans="1:9" s="11" customFormat="1" x14ac:dyDescent="0.2">
      <c r="A15" s="133" t="str">
        <f>Položky!B197</f>
        <v>99</v>
      </c>
      <c r="B15" s="86" t="str">
        <f>Položky!C197</f>
        <v>Staveništní přesun hmot</v>
      </c>
      <c r="C15" s="87"/>
      <c r="D15" s="88"/>
      <c r="E15" s="134">
        <f>Položky!G200</f>
        <v>0</v>
      </c>
      <c r="F15" s="135">
        <f>Položky!BB200</f>
        <v>0</v>
      </c>
      <c r="G15" s="135">
        <f>Položky!BC200</f>
        <v>0</v>
      </c>
      <c r="H15" s="135">
        <f>Položky!BD200</f>
        <v>0</v>
      </c>
      <c r="I15" s="136">
        <f>Položky!BE200</f>
        <v>0</v>
      </c>
    </row>
    <row r="16" spans="1:9" s="11" customFormat="1" x14ac:dyDescent="0.2">
      <c r="A16" s="133" t="str">
        <f>Položky!B201</f>
        <v>711</v>
      </c>
      <c r="B16" s="86" t="str">
        <f>Položky!C201</f>
        <v>Izolace proti vodě</v>
      </c>
      <c r="C16" s="87"/>
      <c r="D16" s="88"/>
      <c r="E16" s="134">
        <f>Položky!BA205</f>
        <v>0</v>
      </c>
      <c r="F16" s="135">
        <f>Položky!G205</f>
        <v>0</v>
      </c>
      <c r="G16" s="135">
        <f>Položky!BC205</f>
        <v>0</v>
      </c>
      <c r="H16" s="135">
        <f>Položky!BD205</f>
        <v>0</v>
      </c>
      <c r="I16" s="136">
        <f>Položky!BE205</f>
        <v>0</v>
      </c>
    </row>
    <row r="17" spans="1:10" s="11" customFormat="1" x14ac:dyDescent="0.2">
      <c r="A17" s="133" t="str">
        <f>Položky!B206</f>
        <v>712</v>
      </c>
      <c r="B17" s="86" t="str">
        <f>Položky!C206</f>
        <v>Živičné krytiny</v>
      </c>
      <c r="C17" s="87"/>
      <c r="D17" s="88"/>
      <c r="E17" s="134">
        <f>Položky!BA228</f>
        <v>0</v>
      </c>
      <c r="F17" s="135">
        <f>Položky!G228</f>
        <v>0</v>
      </c>
      <c r="G17" s="135">
        <f>Položky!BC228</f>
        <v>0</v>
      </c>
      <c r="H17" s="135">
        <f>Položky!BD228</f>
        <v>0</v>
      </c>
      <c r="I17" s="136">
        <f>Položky!BE228</f>
        <v>0</v>
      </c>
    </row>
    <row r="18" spans="1:10" s="11" customFormat="1" x14ac:dyDescent="0.2">
      <c r="A18" s="133" t="str">
        <f>Položky!B229</f>
        <v>713</v>
      </c>
      <c r="B18" s="86" t="str">
        <f>Položky!C229</f>
        <v>Izolace tepelné</v>
      </c>
      <c r="C18" s="87"/>
      <c r="D18" s="88"/>
      <c r="E18" s="134">
        <f>Položky!BA237</f>
        <v>0</v>
      </c>
      <c r="F18" s="135">
        <f>Položky!G237</f>
        <v>0</v>
      </c>
      <c r="G18" s="135">
        <f>Položky!BC237</f>
        <v>0</v>
      </c>
      <c r="H18" s="135">
        <f>Položky!BD237</f>
        <v>0</v>
      </c>
      <c r="I18" s="136">
        <f>Položky!BE237</f>
        <v>0</v>
      </c>
    </row>
    <row r="19" spans="1:10" s="11" customFormat="1" x14ac:dyDescent="0.2">
      <c r="A19" s="133" t="s">
        <v>434</v>
      </c>
      <c r="B19" s="86" t="str">
        <f>Položky!C238</f>
        <v>Zdravotechnická instalace</v>
      </c>
      <c r="C19" s="87"/>
      <c r="D19" s="88"/>
      <c r="E19" s="134">
        <f>Položky!BA238</f>
        <v>0</v>
      </c>
      <c r="F19" s="135">
        <f>Položky!G250</f>
        <v>0</v>
      </c>
      <c r="G19" s="135">
        <f>Položky!BC238</f>
        <v>0</v>
      </c>
      <c r="H19" s="135">
        <f>Položky!BD238</f>
        <v>0</v>
      </c>
      <c r="I19" s="136">
        <f>Položky!BE238</f>
        <v>0</v>
      </c>
    </row>
    <row r="20" spans="1:10" s="11" customFormat="1" x14ac:dyDescent="0.2">
      <c r="A20" s="133" t="str">
        <f>Položky!B251</f>
        <v>767</v>
      </c>
      <c r="B20" s="86" t="str">
        <f>Položky!C251</f>
        <v>Konstrukce zámečnické</v>
      </c>
      <c r="C20" s="87"/>
      <c r="D20" s="88"/>
      <c r="E20" s="134">
        <f>Položky!BA255</f>
        <v>0</v>
      </c>
      <c r="F20" s="135">
        <f>Položky!G255</f>
        <v>0</v>
      </c>
      <c r="G20" s="135">
        <f>Položky!BC255</f>
        <v>0</v>
      </c>
      <c r="H20" s="135">
        <f>Položky!BD255</f>
        <v>0</v>
      </c>
      <c r="I20" s="136">
        <f>Položky!BE255</f>
        <v>0</v>
      </c>
    </row>
    <row r="21" spans="1:10" s="11" customFormat="1" x14ac:dyDescent="0.2">
      <c r="A21" s="133" t="str">
        <f>Položky!B256</f>
        <v>771</v>
      </c>
      <c r="B21" s="86" t="str">
        <f>Položky!C256</f>
        <v>Podlahy z dlaždic a obklady</v>
      </c>
      <c r="C21" s="87"/>
      <c r="D21" s="88"/>
      <c r="E21" s="134">
        <f>Položky!BA270</f>
        <v>0</v>
      </c>
      <c r="F21" s="135">
        <f>Položky!G270</f>
        <v>0</v>
      </c>
      <c r="G21" s="135">
        <f>Položky!BC270</f>
        <v>0</v>
      </c>
      <c r="H21" s="135">
        <f>Položky!BD270</f>
        <v>0</v>
      </c>
      <c r="I21" s="136">
        <f>Položky!BE270</f>
        <v>0</v>
      </c>
    </row>
    <row r="22" spans="1:10" s="11" customFormat="1" x14ac:dyDescent="0.2">
      <c r="A22" s="133" t="str">
        <f>Položky!B271</f>
        <v>784</v>
      </c>
      <c r="B22" s="86" t="str">
        <f>Položky!C271</f>
        <v>Malby</v>
      </c>
      <c r="C22" s="87"/>
      <c r="D22" s="88"/>
      <c r="E22" s="134">
        <f>Položky!BA276</f>
        <v>0</v>
      </c>
      <c r="F22" s="135">
        <f>Položky!G276</f>
        <v>0</v>
      </c>
      <c r="G22" s="135">
        <f>Položky!BC276</f>
        <v>0</v>
      </c>
      <c r="H22" s="135">
        <f>Položky!BD276</f>
        <v>0</v>
      </c>
      <c r="I22" s="136">
        <f>Položky!BE276</f>
        <v>0</v>
      </c>
    </row>
    <row r="23" spans="1:10" s="11" customFormat="1" x14ac:dyDescent="0.2">
      <c r="A23" s="133" t="s">
        <v>458</v>
      </c>
      <c r="B23" s="86" t="str">
        <f>Položky!C277</f>
        <v>Elektromontáže</v>
      </c>
      <c r="C23" s="87"/>
      <c r="D23" s="88"/>
      <c r="E23" s="135">
        <f>Položky!BA277</f>
        <v>0</v>
      </c>
      <c r="F23" s="135">
        <f>Položky!BB277</f>
        <v>0</v>
      </c>
      <c r="G23" s="135">
        <f>Položky!BC277</f>
        <v>0</v>
      </c>
      <c r="H23" s="135">
        <f>Položky!G328</f>
        <v>0</v>
      </c>
      <c r="I23" s="136">
        <f>Položky!BE277</f>
        <v>0</v>
      </c>
    </row>
    <row r="24" spans="1:10" s="11" customFormat="1" x14ac:dyDescent="0.2">
      <c r="A24" s="133" t="s">
        <v>460</v>
      </c>
      <c r="B24" s="86" t="str">
        <f>Položky!C329</f>
        <v>Montáže vzduchotechnických zařízení a chlazení</v>
      </c>
      <c r="C24" s="87"/>
      <c r="D24" s="88"/>
      <c r="E24" s="135">
        <f>Položky!BA278</f>
        <v>0</v>
      </c>
      <c r="F24" s="135">
        <f>Položky!BB278</f>
        <v>0</v>
      </c>
      <c r="G24" s="135">
        <f>Položky!BC278</f>
        <v>0</v>
      </c>
      <c r="H24" s="135">
        <f>Položky!G391</f>
        <v>0</v>
      </c>
      <c r="I24" s="136">
        <f>Položky!BE278</f>
        <v>0</v>
      </c>
    </row>
    <row r="25" spans="1:10" s="11" customFormat="1" ht="13.5" thickBot="1" x14ac:dyDescent="0.25">
      <c r="A25" s="133" t="s">
        <v>462</v>
      </c>
      <c r="B25" s="86" t="str">
        <f>Položky!C392</f>
        <v>Montáže měřících a regul.zařízení</v>
      </c>
      <c r="C25" s="87"/>
      <c r="D25" s="88"/>
      <c r="E25" s="135">
        <f>Položky!BA279</f>
        <v>0</v>
      </c>
      <c r="F25" s="135">
        <f>Položky!BB279</f>
        <v>0</v>
      </c>
      <c r="G25" s="135">
        <f>Položky!BC279</f>
        <v>0</v>
      </c>
      <c r="H25" s="135">
        <f>Položky!G434</f>
        <v>0</v>
      </c>
      <c r="I25" s="136">
        <f>Položky!BE279</f>
        <v>0</v>
      </c>
    </row>
    <row r="26" spans="1:10" s="92" customFormat="1" ht="13.5" thickBot="1" x14ac:dyDescent="0.25">
      <c r="A26" s="89"/>
      <c r="B26" s="81" t="s">
        <v>49</v>
      </c>
      <c r="C26" s="81"/>
      <c r="D26" s="90"/>
      <c r="E26" s="91">
        <f t="shared" ref="E26:H26" si="0">SUM(E7:E25)</f>
        <v>0</v>
      </c>
      <c r="F26" s="91">
        <f t="shared" si="0"/>
        <v>0</v>
      </c>
      <c r="G26" s="91">
        <f t="shared" si="0"/>
        <v>0</v>
      </c>
      <c r="H26" s="91">
        <f t="shared" si="0"/>
        <v>0</v>
      </c>
      <c r="I26" s="91">
        <f>SUM(I7:I25)</f>
        <v>0</v>
      </c>
      <c r="J26" s="234"/>
    </row>
    <row r="27" spans="1:10" x14ac:dyDescent="0.2">
      <c r="A27" s="87"/>
      <c r="B27" s="87"/>
      <c r="C27" s="87"/>
      <c r="D27" s="87"/>
      <c r="E27" s="87"/>
      <c r="F27" s="87"/>
      <c r="G27" s="87"/>
      <c r="H27" s="87"/>
      <c r="I27" s="87"/>
    </row>
    <row r="28" spans="1:10" x14ac:dyDescent="0.2">
      <c r="A28" s="93"/>
      <c r="B28" s="93"/>
      <c r="C28" s="93"/>
      <c r="D28" s="93"/>
      <c r="E28" s="93"/>
      <c r="F28" s="93"/>
      <c r="G28" s="93"/>
      <c r="H28" s="93"/>
      <c r="I28" s="93"/>
    </row>
    <row r="29" spans="1:10" x14ac:dyDescent="0.2">
      <c r="B29" s="92"/>
      <c r="F29" s="94"/>
      <c r="G29" s="95"/>
      <c r="H29" s="95"/>
      <c r="I29" s="96"/>
    </row>
    <row r="30" spans="1:10" x14ac:dyDescent="0.2">
      <c r="F30" s="94"/>
      <c r="G30" s="95"/>
      <c r="H30" s="95"/>
      <c r="I30" s="96"/>
    </row>
    <row r="31" spans="1:10" x14ac:dyDescent="0.2">
      <c r="F31" s="94"/>
      <c r="G31" s="95"/>
      <c r="H31" s="95"/>
      <c r="I31" s="96"/>
    </row>
    <row r="32" spans="1:10" x14ac:dyDescent="0.2">
      <c r="F32" s="94"/>
      <c r="G32" s="95"/>
      <c r="H32" s="95"/>
      <c r="I32" s="96"/>
    </row>
    <row r="33" spans="6:9" x14ac:dyDescent="0.2">
      <c r="F33" s="94"/>
      <c r="G33" s="95"/>
      <c r="H33" s="95"/>
      <c r="I33" s="96"/>
    </row>
    <row r="34" spans="6:9" x14ac:dyDescent="0.2">
      <c r="F34" s="94"/>
      <c r="G34" s="95"/>
      <c r="H34" s="95"/>
      <c r="I34" s="96"/>
    </row>
    <row r="35" spans="6:9" x14ac:dyDescent="0.2">
      <c r="F35" s="94"/>
      <c r="G35" s="95"/>
      <c r="H35" s="95"/>
      <c r="I35" s="96"/>
    </row>
    <row r="36" spans="6:9" x14ac:dyDescent="0.2">
      <c r="F36" s="94"/>
      <c r="G36" s="95"/>
      <c r="H36" s="95"/>
      <c r="I36" s="96"/>
    </row>
    <row r="37" spans="6:9" x14ac:dyDescent="0.2">
      <c r="F37" s="94"/>
      <c r="G37" s="95"/>
      <c r="H37" s="95"/>
      <c r="I37" s="96"/>
    </row>
    <row r="38" spans="6:9" x14ac:dyDescent="0.2">
      <c r="F38" s="94"/>
      <c r="G38" s="95"/>
      <c r="H38" s="95"/>
      <c r="I38" s="96"/>
    </row>
    <row r="39" spans="6:9" x14ac:dyDescent="0.2">
      <c r="F39" s="94"/>
      <c r="G39" s="95"/>
      <c r="H39" s="95"/>
      <c r="I39" s="96"/>
    </row>
    <row r="40" spans="6:9" x14ac:dyDescent="0.2">
      <c r="F40" s="94"/>
      <c r="G40" s="95"/>
      <c r="H40" s="95"/>
      <c r="I40" s="96"/>
    </row>
    <row r="41" spans="6:9" x14ac:dyDescent="0.2">
      <c r="F41" s="94"/>
      <c r="G41" s="95"/>
      <c r="H41" s="95"/>
      <c r="I41" s="96"/>
    </row>
    <row r="42" spans="6:9" x14ac:dyDescent="0.2">
      <c r="F42" s="94"/>
      <c r="G42" s="95"/>
      <c r="H42" s="95"/>
      <c r="I42" s="96"/>
    </row>
    <row r="43" spans="6:9" x14ac:dyDescent="0.2">
      <c r="F43" s="94"/>
      <c r="G43" s="95"/>
      <c r="H43" s="95"/>
      <c r="I43" s="96"/>
    </row>
    <row r="44" spans="6:9" x14ac:dyDescent="0.2">
      <c r="F44" s="94"/>
      <c r="G44" s="95"/>
      <c r="H44" s="95"/>
      <c r="I44" s="96"/>
    </row>
    <row r="45" spans="6:9" x14ac:dyDescent="0.2">
      <c r="F45" s="94"/>
      <c r="G45" s="95"/>
      <c r="H45" s="95"/>
      <c r="I45" s="96"/>
    </row>
    <row r="46" spans="6:9" x14ac:dyDescent="0.2">
      <c r="F46" s="94"/>
      <c r="G46" s="95"/>
      <c r="H46" s="95"/>
      <c r="I46" s="96"/>
    </row>
    <row r="47" spans="6:9" x14ac:dyDescent="0.2">
      <c r="F47" s="94"/>
      <c r="G47" s="95"/>
      <c r="H47" s="95"/>
      <c r="I47" s="96"/>
    </row>
    <row r="48" spans="6:9" x14ac:dyDescent="0.2">
      <c r="F48" s="94"/>
      <c r="G48" s="95"/>
      <c r="H48" s="95"/>
      <c r="I48" s="96"/>
    </row>
    <row r="49" spans="6:9" x14ac:dyDescent="0.2">
      <c r="F49" s="94"/>
      <c r="G49" s="95"/>
      <c r="H49" s="95"/>
      <c r="I49" s="96"/>
    </row>
    <row r="50" spans="6:9" x14ac:dyDescent="0.2">
      <c r="F50" s="94"/>
      <c r="G50" s="95"/>
      <c r="H50" s="95"/>
      <c r="I50" s="96"/>
    </row>
    <row r="51" spans="6:9" x14ac:dyDescent="0.2">
      <c r="F51" s="94"/>
      <c r="G51" s="95"/>
      <c r="H51" s="95"/>
      <c r="I51" s="96"/>
    </row>
    <row r="52" spans="6:9" x14ac:dyDescent="0.2">
      <c r="F52" s="94"/>
      <c r="G52" s="95"/>
      <c r="H52" s="95"/>
      <c r="I52" s="96"/>
    </row>
    <row r="53" spans="6:9" x14ac:dyDescent="0.2">
      <c r="F53" s="94"/>
      <c r="G53" s="95"/>
      <c r="H53" s="95"/>
      <c r="I53" s="96"/>
    </row>
    <row r="54" spans="6:9" x14ac:dyDescent="0.2">
      <c r="F54" s="94"/>
      <c r="G54" s="95"/>
      <c r="H54" s="95"/>
      <c r="I54" s="96"/>
    </row>
    <row r="55" spans="6:9" x14ac:dyDescent="0.2">
      <c r="F55" s="94"/>
      <c r="G55" s="95"/>
      <c r="H55" s="95"/>
      <c r="I55" s="96"/>
    </row>
    <row r="56" spans="6:9" x14ac:dyDescent="0.2">
      <c r="F56" s="94"/>
      <c r="G56" s="95"/>
      <c r="H56" s="95"/>
      <c r="I56" s="96"/>
    </row>
    <row r="57" spans="6:9" x14ac:dyDescent="0.2">
      <c r="F57" s="94"/>
      <c r="G57" s="95"/>
      <c r="H57" s="95"/>
      <c r="I57" s="96"/>
    </row>
    <row r="58" spans="6:9" x14ac:dyDescent="0.2">
      <c r="F58" s="94"/>
      <c r="G58" s="95"/>
      <c r="H58" s="95"/>
      <c r="I58" s="96"/>
    </row>
    <row r="59" spans="6:9" x14ac:dyDescent="0.2">
      <c r="F59" s="94"/>
      <c r="G59" s="95"/>
      <c r="H59" s="95"/>
      <c r="I59" s="96"/>
    </row>
    <row r="60" spans="6:9" x14ac:dyDescent="0.2">
      <c r="F60" s="94"/>
      <c r="G60" s="95"/>
      <c r="H60" s="95"/>
      <c r="I60" s="96"/>
    </row>
    <row r="61" spans="6:9" x14ac:dyDescent="0.2">
      <c r="F61" s="94"/>
      <c r="G61" s="95"/>
      <c r="H61" s="95"/>
      <c r="I61" s="96"/>
    </row>
    <row r="62" spans="6:9" x14ac:dyDescent="0.2">
      <c r="F62" s="94"/>
      <c r="G62" s="95"/>
      <c r="H62" s="95"/>
      <c r="I62" s="96"/>
    </row>
    <row r="63" spans="6:9" x14ac:dyDescent="0.2">
      <c r="F63" s="94"/>
      <c r="G63" s="95"/>
      <c r="H63" s="95"/>
      <c r="I63" s="96"/>
    </row>
    <row r="64" spans="6:9" x14ac:dyDescent="0.2">
      <c r="F64" s="94"/>
      <c r="G64" s="95"/>
      <c r="H64" s="95"/>
      <c r="I64" s="96"/>
    </row>
    <row r="65" spans="6:9" x14ac:dyDescent="0.2">
      <c r="F65" s="94"/>
      <c r="G65" s="95"/>
      <c r="H65" s="95"/>
      <c r="I65" s="96"/>
    </row>
    <row r="66" spans="6:9" x14ac:dyDescent="0.2">
      <c r="F66" s="94"/>
      <c r="G66" s="95"/>
      <c r="H66" s="95"/>
      <c r="I66" s="96"/>
    </row>
    <row r="67" spans="6:9" x14ac:dyDescent="0.2">
      <c r="F67" s="94"/>
      <c r="G67" s="95"/>
      <c r="H67" s="95"/>
      <c r="I67" s="96"/>
    </row>
    <row r="68" spans="6:9" x14ac:dyDescent="0.2">
      <c r="F68" s="94"/>
      <c r="G68" s="95"/>
      <c r="H68" s="95"/>
      <c r="I68" s="96"/>
    </row>
    <row r="69" spans="6:9" x14ac:dyDescent="0.2">
      <c r="F69" s="94"/>
      <c r="G69" s="95"/>
      <c r="H69" s="95"/>
      <c r="I69" s="96"/>
    </row>
    <row r="70" spans="6:9" x14ac:dyDescent="0.2">
      <c r="F70" s="94"/>
      <c r="G70" s="95"/>
      <c r="H70" s="95"/>
      <c r="I70" s="96"/>
    </row>
    <row r="71" spans="6:9" x14ac:dyDescent="0.2">
      <c r="F71" s="94"/>
      <c r="G71" s="95"/>
      <c r="H71" s="95"/>
      <c r="I71" s="96"/>
    </row>
    <row r="72" spans="6:9" x14ac:dyDescent="0.2">
      <c r="F72" s="94"/>
      <c r="G72" s="95"/>
      <c r="H72" s="95"/>
      <c r="I72" s="96"/>
    </row>
    <row r="73" spans="6:9" x14ac:dyDescent="0.2">
      <c r="F73" s="94"/>
      <c r="G73" s="95"/>
      <c r="H73" s="95"/>
      <c r="I73" s="96"/>
    </row>
    <row r="74" spans="6:9" x14ac:dyDescent="0.2">
      <c r="F74" s="94"/>
      <c r="G74" s="95"/>
      <c r="H74" s="95"/>
      <c r="I74" s="96"/>
    </row>
    <row r="75" spans="6:9" x14ac:dyDescent="0.2">
      <c r="F75" s="94"/>
      <c r="G75" s="95"/>
      <c r="H75" s="95"/>
      <c r="I75" s="96"/>
    </row>
    <row r="76" spans="6:9" x14ac:dyDescent="0.2">
      <c r="F76" s="94"/>
      <c r="G76" s="95"/>
      <c r="H76" s="95"/>
      <c r="I76" s="96"/>
    </row>
    <row r="77" spans="6:9" x14ac:dyDescent="0.2">
      <c r="F77" s="94"/>
      <c r="G77" s="95"/>
      <c r="H77" s="95"/>
      <c r="I77" s="96"/>
    </row>
    <row r="78" spans="6:9" x14ac:dyDescent="0.2">
      <c r="F78" s="94"/>
      <c r="G78" s="95"/>
      <c r="H78" s="95"/>
      <c r="I78" s="96"/>
    </row>
  </sheetData>
  <mergeCells count="3">
    <mergeCell ref="A1:B1"/>
    <mergeCell ref="A2:B2"/>
    <mergeCell ref="G2:I2"/>
  </mergeCells>
  <pageMargins left="0.59055118110236227" right="0.39370078740157483" top="0.98425196850393704" bottom="0.98425196850393704" header="0.51181102362204722" footer="0.51181102362204722"/>
  <pageSetup paperSize="9" scale="94" orientation="portrait" horizontalDpi="300" verticalDpi="300" r:id="rId1"/>
  <headerFooter alignWithMargins="0">
    <oddFooter>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499"/>
  <sheetViews>
    <sheetView showGridLines="0" showZeros="0" view="pageBreakPreview" topLeftCell="A73" zoomScaleNormal="100" zoomScaleSheetLayoutView="100" workbookViewId="0">
      <selection activeCell="CZ22" sqref="CZ1:CZ1048576"/>
    </sheetView>
  </sheetViews>
  <sheetFormatPr defaultRowHeight="12.75" x14ac:dyDescent="0.2"/>
  <cols>
    <col min="1" max="1" width="3.85546875" style="158" customWidth="1"/>
    <col min="2" max="2" width="15.42578125" style="158" customWidth="1"/>
    <col min="3" max="3" width="50.7109375" style="158" customWidth="1"/>
    <col min="4" max="4" width="5.5703125" style="97" customWidth="1"/>
    <col min="5" max="5" width="8.5703125" style="128" customWidth="1"/>
    <col min="6" max="6" width="9.85546875" style="97" customWidth="1"/>
    <col min="7" max="7" width="13.85546875" style="97" customWidth="1"/>
    <col min="8" max="8" width="9.140625" style="165"/>
    <col min="9" max="11" width="9.140625" style="97"/>
    <col min="12" max="30" width="0" style="97" hidden="1" customWidth="1"/>
    <col min="31" max="51" width="9.140625" style="97"/>
    <col min="52" max="52" width="0" style="97" hidden="1" customWidth="1"/>
    <col min="53" max="103" width="9.140625" style="97"/>
    <col min="104" max="104" width="0" style="97" hidden="1" customWidth="1"/>
    <col min="105" max="16384" width="9.140625" style="97"/>
  </cols>
  <sheetData>
    <row r="1" spans="1:104" ht="15.75" x14ac:dyDescent="0.25">
      <c r="A1" s="285" t="s">
        <v>712</v>
      </c>
      <c r="B1" s="285"/>
      <c r="C1" s="285"/>
      <c r="D1" s="285"/>
      <c r="E1" s="285"/>
      <c r="F1" s="285"/>
      <c r="G1" s="285"/>
    </row>
    <row r="2" spans="1:104" ht="13.5" thickBot="1" x14ac:dyDescent="0.25">
      <c r="A2" s="138"/>
      <c r="B2" s="139"/>
      <c r="C2" s="140"/>
      <c r="D2" s="99"/>
      <c r="E2" s="100"/>
      <c r="F2" s="99"/>
      <c r="G2" s="99"/>
    </row>
    <row r="3" spans="1:104" ht="13.5" thickTop="1" x14ac:dyDescent="0.2">
      <c r="A3" s="286" t="s">
        <v>4</v>
      </c>
      <c r="B3" s="287"/>
      <c r="C3" s="141" t="str">
        <f>CONCATENATE(cislostavby," ",nazevstavby)</f>
        <v xml:space="preserve"> FSPS</v>
      </c>
      <c r="D3" s="101"/>
      <c r="E3" s="102"/>
      <c r="F3" s="103">
        <f>Rekapitulace!H1</f>
        <v>0</v>
      </c>
      <c r="G3" s="104"/>
    </row>
    <row r="4" spans="1:104" ht="13.5" thickBot="1" x14ac:dyDescent="0.25">
      <c r="A4" s="288" t="s">
        <v>0</v>
      </c>
      <c r="B4" s="289"/>
      <c r="C4" s="142" t="str">
        <f>CONCATENATE(cisloobjektu," ",nazevobjektu)</f>
        <v xml:space="preserve"> Doplnění chlazení do pavilonu UKB A33</v>
      </c>
      <c r="D4" s="105"/>
      <c r="E4" s="290"/>
      <c r="F4" s="290"/>
      <c r="G4" s="291"/>
    </row>
    <row r="5" spans="1:104" ht="13.5" thickTop="1" x14ac:dyDescent="0.2">
      <c r="A5" s="143"/>
      <c r="B5" s="144"/>
      <c r="C5" s="144"/>
      <c r="D5" s="98"/>
      <c r="E5" s="106"/>
      <c r="F5" s="98"/>
      <c r="G5" s="107"/>
    </row>
    <row r="6" spans="1:104" ht="24" x14ac:dyDescent="0.2">
      <c r="A6" s="145" t="s">
        <v>51</v>
      </c>
      <c r="B6" s="146" t="s">
        <v>52</v>
      </c>
      <c r="C6" s="146" t="s">
        <v>53</v>
      </c>
      <c r="D6" s="108" t="s">
        <v>54</v>
      </c>
      <c r="E6" s="109" t="s">
        <v>55</v>
      </c>
      <c r="F6" s="108" t="s">
        <v>56</v>
      </c>
      <c r="G6" s="110" t="s">
        <v>57</v>
      </c>
      <c r="H6" s="163" t="s">
        <v>318</v>
      </c>
    </row>
    <row r="7" spans="1:104" x14ac:dyDescent="0.2">
      <c r="A7" s="147" t="s">
        <v>58</v>
      </c>
      <c r="B7" s="148" t="s">
        <v>61</v>
      </c>
      <c r="C7" s="149" t="s">
        <v>62</v>
      </c>
      <c r="D7" s="111"/>
      <c r="E7" s="112"/>
      <c r="F7" s="112"/>
      <c r="G7" s="113"/>
      <c r="H7" s="166"/>
      <c r="I7" s="114"/>
      <c r="O7" s="115">
        <v>1</v>
      </c>
    </row>
    <row r="8" spans="1:104" x14ac:dyDescent="0.2">
      <c r="A8" s="150">
        <v>1</v>
      </c>
      <c r="B8" s="151" t="s">
        <v>63</v>
      </c>
      <c r="C8" s="152" t="s">
        <v>64</v>
      </c>
      <c r="D8" s="116" t="s">
        <v>65</v>
      </c>
      <c r="E8" s="117">
        <v>150</v>
      </c>
      <c r="F8" s="117"/>
      <c r="G8" s="118">
        <f>E8*F8</f>
        <v>0</v>
      </c>
      <c r="H8" s="164" t="s">
        <v>319</v>
      </c>
      <c r="O8" s="115">
        <v>2</v>
      </c>
      <c r="AA8" s="97">
        <v>12</v>
      </c>
      <c r="AB8" s="97">
        <v>0</v>
      </c>
      <c r="AC8" s="97">
        <v>1</v>
      </c>
      <c r="AZ8" s="97">
        <v>1</v>
      </c>
      <c r="BA8" s="97">
        <f>IF(AZ8=1,G8,0)</f>
        <v>0</v>
      </c>
      <c r="BB8" s="97">
        <f>IF(AZ8=2,G8,0)</f>
        <v>0</v>
      </c>
      <c r="BC8" s="97">
        <f>IF(AZ8=3,G8,0)</f>
        <v>0</v>
      </c>
      <c r="BD8" s="97">
        <f>IF(AZ8=4,G8,0)</f>
        <v>0</v>
      </c>
      <c r="BE8" s="97">
        <f>IF(AZ8=5,G8,0)</f>
        <v>0</v>
      </c>
      <c r="CZ8" s="97">
        <v>0</v>
      </c>
    </row>
    <row r="9" spans="1:104" x14ac:dyDescent="0.2">
      <c r="A9" s="153"/>
      <c r="B9" s="154"/>
      <c r="C9" s="282" t="s">
        <v>66</v>
      </c>
      <c r="D9" s="283"/>
      <c r="E9" s="119">
        <v>150</v>
      </c>
      <c r="F9" s="120"/>
      <c r="G9" s="121"/>
      <c r="H9" s="167"/>
      <c r="M9" s="122" t="s">
        <v>66</v>
      </c>
      <c r="O9" s="115"/>
    </row>
    <row r="10" spans="1:104" x14ac:dyDescent="0.2">
      <c r="A10" s="150">
        <v>2</v>
      </c>
      <c r="B10" s="151" t="s">
        <v>67</v>
      </c>
      <c r="C10" s="152" t="s">
        <v>68</v>
      </c>
      <c r="D10" s="116" t="s">
        <v>65</v>
      </c>
      <c r="E10" s="117">
        <v>80</v>
      </c>
      <c r="F10" s="117"/>
      <c r="G10" s="118">
        <f>E10*F10</f>
        <v>0</v>
      </c>
      <c r="H10" s="164" t="s">
        <v>319</v>
      </c>
      <c r="O10" s="115">
        <v>2</v>
      </c>
      <c r="AA10" s="97">
        <v>12</v>
      </c>
      <c r="AB10" s="97">
        <v>0</v>
      </c>
      <c r="AC10" s="97">
        <v>2</v>
      </c>
      <c r="AZ10" s="97">
        <v>1</v>
      </c>
      <c r="BA10" s="97">
        <f>IF(AZ10=1,G10,0)</f>
        <v>0</v>
      </c>
      <c r="BB10" s="97">
        <f>IF(AZ10=2,G10,0)</f>
        <v>0</v>
      </c>
      <c r="BC10" s="97">
        <f>IF(AZ10=3,G10,0)</f>
        <v>0</v>
      </c>
      <c r="BD10" s="97">
        <f>IF(AZ10=4,G10,0)</f>
        <v>0</v>
      </c>
      <c r="BE10" s="97">
        <f>IF(AZ10=5,G10,0)</f>
        <v>0</v>
      </c>
      <c r="CZ10" s="97">
        <v>0</v>
      </c>
    </row>
    <row r="11" spans="1:104" x14ac:dyDescent="0.2">
      <c r="A11" s="153"/>
      <c r="B11" s="154"/>
      <c r="C11" s="282" t="s">
        <v>69</v>
      </c>
      <c r="D11" s="283"/>
      <c r="E11" s="119">
        <v>80</v>
      </c>
      <c r="F11" s="120"/>
      <c r="G11" s="121"/>
      <c r="H11" s="167"/>
      <c r="M11" s="122" t="s">
        <v>69</v>
      </c>
      <c r="O11" s="115"/>
    </row>
    <row r="12" spans="1:104" x14ac:dyDescent="0.2">
      <c r="A12" s="155"/>
      <c r="B12" s="156" t="s">
        <v>59</v>
      </c>
      <c r="C12" s="157" t="str">
        <f>CONCATENATE(B7," ",C7)</f>
        <v>0 Přípravné a přidružené práce</v>
      </c>
      <c r="D12" s="123"/>
      <c r="E12" s="124"/>
      <c r="F12" s="124"/>
      <c r="G12" s="125">
        <f>SUM(G7:G11)</f>
        <v>0</v>
      </c>
      <c r="H12" s="168"/>
      <c r="O12" s="115">
        <v>4</v>
      </c>
      <c r="BA12" s="126">
        <f>SUM(BA7:BA11)</f>
        <v>0</v>
      </c>
      <c r="BB12" s="126">
        <f>SUM(BB7:BB11)</f>
        <v>0</v>
      </c>
      <c r="BC12" s="126">
        <f>SUM(BC7:BC11)</f>
        <v>0</v>
      </c>
      <c r="BD12" s="126">
        <f>SUM(BD7:BD11)</f>
        <v>0</v>
      </c>
      <c r="BE12" s="126">
        <f>SUM(BE7:BE11)</f>
        <v>0</v>
      </c>
    </row>
    <row r="13" spans="1:104" x14ac:dyDescent="0.2">
      <c r="A13" s="147" t="s">
        <v>58</v>
      </c>
      <c r="B13" s="148" t="s">
        <v>70</v>
      </c>
      <c r="C13" s="149" t="s">
        <v>71</v>
      </c>
      <c r="D13" s="111"/>
      <c r="E13" s="112"/>
      <c r="F13" s="112"/>
      <c r="G13" s="113"/>
      <c r="H13" s="166"/>
      <c r="I13" s="114"/>
      <c r="O13" s="115">
        <v>1</v>
      </c>
    </row>
    <row r="14" spans="1:104" ht="22.5" x14ac:dyDescent="0.2">
      <c r="A14" s="150">
        <v>3</v>
      </c>
      <c r="B14" s="151" t="s">
        <v>72</v>
      </c>
      <c r="C14" s="152" t="s">
        <v>73</v>
      </c>
      <c r="D14" s="116" t="s">
        <v>74</v>
      </c>
      <c r="E14" s="117">
        <v>14</v>
      </c>
      <c r="F14" s="117"/>
      <c r="G14" s="118">
        <f>E14*F14</f>
        <v>0</v>
      </c>
      <c r="H14" s="164" t="s">
        <v>319</v>
      </c>
      <c r="O14" s="115">
        <v>2</v>
      </c>
      <c r="AA14" s="97">
        <v>12</v>
      </c>
      <c r="AB14" s="97">
        <v>0</v>
      </c>
      <c r="AC14" s="97">
        <v>3</v>
      </c>
      <c r="AZ14" s="97">
        <v>1</v>
      </c>
      <c r="BA14" s="97">
        <f>IF(AZ14=1,G14,0)</f>
        <v>0</v>
      </c>
      <c r="BB14" s="97">
        <f>IF(AZ14=2,G14,0)</f>
        <v>0</v>
      </c>
      <c r="BC14" s="97">
        <f>IF(AZ14=3,G14,0)</f>
        <v>0</v>
      </c>
      <c r="BD14" s="97">
        <f>IF(AZ14=4,G14,0)</f>
        <v>0</v>
      </c>
      <c r="BE14" s="97">
        <f>IF(AZ14=5,G14,0)</f>
        <v>0</v>
      </c>
      <c r="CZ14" s="97">
        <v>0</v>
      </c>
    </row>
    <row r="15" spans="1:104" x14ac:dyDescent="0.2">
      <c r="A15" s="153"/>
      <c r="B15" s="154"/>
      <c r="C15" s="282" t="s">
        <v>75</v>
      </c>
      <c r="D15" s="283"/>
      <c r="E15" s="119">
        <v>14</v>
      </c>
      <c r="F15" s="120"/>
      <c r="G15" s="121"/>
      <c r="H15" s="167"/>
      <c r="M15" s="122" t="s">
        <v>75</v>
      </c>
      <c r="O15" s="115"/>
    </row>
    <row r="16" spans="1:104" ht="22.5" x14ac:dyDescent="0.2">
      <c r="A16" s="150">
        <v>4</v>
      </c>
      <c r="B16" s="151" t="s">
        <v>76</v>
      </c>
      <c r="C16" s="152" t="s">
        <v>77</v>
      </c>
      <c r="D16" s="116" t="s">
        <v>74</v>
      </c>
      <c r="E16" s="117">
        <v>1</v>
      </c>
      <c r="F16" s="117"/>
      <c r="G16" s="118">
        <f>E16*F16</f>
        <v>0</v>
      </c>
      <c r="H16" s="164" t="s">
        <v>319</v>
      </c>
      <c r="O16" s="115">
        <v>2</v>
      </c>
      <c r="AA16" s="97">
        <v>12</v>
      </c>
      <c r="AB16" s="97">
        <v>0</v>
      </c>
      <c r="AC16" s="97">
        <v>4</v>
      </c>
      <c r="AZ16" s="97">
        <v>1</v>
      </c>
      <c r="BA16" s="97">
        <f>IF(AZ16=1,G16,0)</f>
        <v>0</v>
      </c>
      <c r="BB16" s="97">
        <f>IF(AZ16=2,G16,0)</f>
        <v>0</v>
      </c>
      <c r="BC16" s="97">
        <f>IF(AZ16=3,G16,0)</f>
        <v>0</v>
      </c>
      <c r="BD16" s="97">
        <f>IF(AZ16=4,G16,0)</f>
        <v>0</v>
      </c>
      <c r="BE16" s="97">
        <f>IF(AZ16=5,G16,0)</f>
        <v>0</v>
      </c>
      <c r="CZ16" s="97">
        <v>0</v>
      </c>
    </row>
    <row r="17" spans="1:104" x14ac:dyDescent="0.2">
      <c r="A17" s="153"/>
      <c r="B17" s="154"/>
      <c r="C17" s="282" t="s">
        <v>78</v>
      </c>
      <c r="D17" s="283"/>
      <c r="E17" s="119">
        <v>1</v>
      </c>
      <c r="F17" s="120"/>
      <c r="G17" s="121"/>
      <c r="H17" s="167"/>
      <c r="M17" s="122" t="s">
        <v>78</v>
      </c>
      <c r="O17" s="115"/>
    </row>
    <row r="18" spans="1:104" x14ac:dyDescent="0.2">
      <c r="A18" s="155"/>
      <c r="B18" s="156" t="s">
        <v>59</v>
      </c>
      <c r="C18" s="157" t="str">
        <f>CONCATENATE(B13," ",C13)</f>
        <v>3 Svislé a kompletní konstrukce</v>
      </c>
      <c r="D18" s="123"/>
      <c r="E18" s="124"/>
      <c r="F18" s="124"/>
      <c r="G18" s="125">
        <f>SUM(G13:G17)</f>
        <v>0</v>
      </c>
      <c r="H18" s="168"/>
      <c r="O18" s="115">
        <v>4</v>
      </c>
      <c r="BA18" s="126">
        <f>SUM(BA13:BA17)</f>
        <v>0</v>
      </c>
      <c r="BB18" s="126">
        <f>SUM(BB13:BB17)</f>
        <v>0</v>
      </c>
      <c r="BC18" s="126">
        <f>SUM(BC13:BC17)</f>
        <v>0</v>
      </c>
      <c r="BD18" s="126">
        <f>SUM(BD13:BD17)</f>
        <v>0</v>
      </c>
      <c r="BE18" s="126">
        <f>SUM(BE13:BE17)</f>
        <v>0</v>
      </c>
    </row>
    <row r="19" spans="1:104" x14ac:dyDescent="0.2">
      <c r="A19" s="147" t="s">
        <v>58</v>
      </c>
      <c r="B19" s="148" t="s">
        <v>79</v>
      </c>
      <c r="C19" s="149" t="s">
        <v>80</v>
      </c>
      <c r="D19" s="111"/>
      <c r="E19" s="112"/>
      <c r="F19" s="112"/>
      <c r="G19" s="113"/>
      <c r="H19" s="166"/>
      <c r="I19" s="114"/>
      <c r="O19" s="115">
        <v>1</v>
      </c>
    </row>
    <row r="20" spans="1:104" ht="22.5" x14ac:dyDescent="0.2">
      <c r="A20" s="150">
        <v>5</v>
      </c>
      <c r="B20" s="151" t="s">
        <v>81</v>
      </c>
      <c r="C20" s="152" t="s">
        <v>82</v>
      </c>
      <c r="D20" s="116" t="s">
        <v>83</v>
      </c>
      <c r="E20" s="117">
        <v>47.7</v>
      </c>
      <c r="F20" s="117"/>
      <c r="G20" s="118">
        <f>E20*F20</f>
        <v>0</v>
      </c>
      <c r="H20" s="164" t="s">
        <v>319</v>
      </c>
      <c r="O20" s="115">
        <v>2</v>
      </c>
      <c r="AA20" s="97">
        <v>12</v>
      </c>
      <c r="AB20" s="97">
        <v>0</v>
      </c>
      <c r="AC20" s="97">
        <v>5</v>
      </c>
      <c r="AZ20" s="97">
        <v>1</v>
      </c>
      <c r="BA20" s="97">
        <f>IF(AZ20=1,G20,0)</f>
        <v>0</v>
      </c>
      <c r="BB20" s="97">
        <f>IF(AZ20=2,G20,0)</f>
        <v>0</v>
      </c>
      <c r="BC20" s="97">
        <f>IF(AZ20=3,G20,0)</f>
        <v>0</v>
      </c>
      <c r="BD20" s="97">
        <f>IF(AZ20=4,G20,0)</f>
        <v>0</v>
      </c>
      <c r="BE20" s="97">
        <f>IF(AZ20=5,G20,0)</f>
        <v>0</v>
      </c>
      <c r="CZ20" s="97">
        <v>2.8800000000000002E-3</v>
      </c>
    </row>
    <row r="21" spans="1:104" x14ac:dyDescent="0.2">
      <c r="A21" s="153"/>
      <c r="B21" s="154"/>
      <c r="C21" s="282" t="s">
        <v>84</v>
      </c>
      <c r="D21" s="283"/>
      <c r="E21" s="119">
        <v>8.64</v>
      </c>
      <c r="F21" s="120"/>
      <c r="G21" s="121"/>
      <c r="H21" s="167"/>
      <c r="M21" s="122" t="s">
        <v>84</v>
      </c>
      <c r="O21" s="115"/>
    </row>
    <row r="22" spans="1:104" x14ac:dyDescent="0.2">
      <c r="A22" s="153"/>
      <c r="B22" s="154"/>
      <c r="C22" s="282" t="s">
        <v>85</v>
      </c>
      <c r="D22" s="283"/>
      <c r="E22" s="119">
        <v>12.24</v>
      </c>
      <c r="F22" s="120"/>
      <c r="G22" s="121"/>
      <c r="H22" s="167"/>
      <c r="M22" s="122" t="s">
        <v>85</v>
      </c>
      <c r="O22" s="115"/>
    </row>
    <row r="23" spans="1:104" x14ac:dyDescent="0.2">
      <c r="A23" s="153"/>
      <c r="B23" s="154"/>
      <c r="C23" s="282" t="s">
        <v>86</v>
      </c>
      <c r="D23" s="283"/>
      <c r="E23" s="119">
        <v>26.82</v>
      </c>
      <c r="F23" s="120"/>
      <c r="G23" s="121"/>
      <c r="H23" s="167"/>
      <c r="M23" s="122" t="s">
        <v>86</v>
      </c>
      <c r="O23" s="115"/>
    </row>
    <row r="24" spans="1:104" ht="22.5" x14ac:dyDescent="0.2">
      <c r="A24" s="150">
        <v>6</v>
      </c>
      <c r="B24" s="151" t="s">
        <v>87</v>
      </c>
      <c r="C24" s="152" t="s">
        <v>88</v>
      </c>
      <c r="D24" s="116" t="s">
        <v>83</v>
      </c>
      <c r="E24" s="117">
        <v>59.188000000000002</v>
      </c>
      <c r="F24" s="117"/>
      <c r="G24" s="118">
        <f>E24*F24</f>
        <v>0</v>
      </c>
      <c r="H24" s="164" t="s">
        <v>319</v>
      </c>
      <c r="O24" s="115">
        <v>2</v>
      </c>
      <c r="AA24" s="97">
        <v>12</v>
      </c>
      <c r="AB24" s="97">
        <v>0</v>
      </c>
      <c r="AC24" s="97">
        <v>6</v>
      </c>
      <c r="AZ24" s="97">
        <v>1</v>
      </c>
      <c r="BA24" s="97">
        <f>IF(AZ24=1,G24,0)</f>
        <v>0</v>
      </c>
      <c r="BB24" s="97">
        <f>IF(AZ24=2,G24,0)</f>
        <v>0</v>
      </c>
      <c r="BC24" s="97">
        <f>IF(AZ24=3,G24,0)</f>
        <v>0</v>
      </c>
      <c r="BD24" s="97">
        <f>IF(AZ24=4,G24,0)</f>
        <v>0</v>
      </c>
      <c r="BE24" s="97">
        <f>IF(AZ24=5,G24,0)</f>
        <v>0</v>
      </c>
      <c r="CZ24" s="97">
        <v>3.6800000000000001E-3</v>
      </c>
    </row>
    <row r="25" spans="1:104" x14ac:dyDescent="0.2">
      <c r="A25" s="153"/>
      <c r="B25" s="154"/>
      <c r="C25" s="282" t="s">
        <v>89</v>
      </c>
      <c r="D25" s="283"/>
      <c r="E25" s="119">
        <v>0</v>
      </c>
      <c r="F25" s="120"/>
      <c r="G25" s="121"/>
      <c r="H25" s="167"/>
      <c r="M25" s="122" t="s">
        <v>89</v>
      </c>
      <c r="O25" s="115"/>
    </row>
    <row r="26" spans="1:104" x14ac:dyDescent="0.2">
      <c r="A26" s="153"/>
      <c r="B26" s="154"/>
      <c r="C26" s="282" t="s">
        <v>90</v>
      </c>
      <c r="D26" s="283"/>
      <c r="E26" s="119">
        <v>0</v>
      </c>
      <c r="F26" s="120"/>
      <c r="G26" s="121"/>
      <c r="H26" s="167"/>
      <c r="M26" s="122" t="s">
        <v>90</v>
      </c>
      <c r="O26" s="115"/>
    </row>
    <row r="27" spans="1:104" x14ac:dyDescent="0.2">
      <c r="A27" s="153"/>
      <c r="B27" s="154"/>
      <c r="C27" s="284" t="s">
        <v>91</v>
      </c>
      <c r="D27" s="283"/>
      <c r="E27" s="137">
        <v>49.03</v>
      </c>
      <c r="F27" s="120"/>
      <c r="G27" s="121"/>
      <c r="H27" s="167"/>
      <c r="M27" s="122" t="s">
        <v>91</v>
      </c>
      <c r="O27" s="115"/>
    </row>
    <row r="28" spans="1:104" x14ac:dyDescent="0.2">
      <c r="A28" s="153"/>
      <c r="B28" s="154"/>
      <c r="C28" s="284" t="s">
        <v>92</v>
      </c>
      <c r="D28" s="283"/>
      <c r="E28" s="137">
        <v>44.14</v>
      </c>
      <c r="F28" s="120"/>
      <c r="G28" s="121"/>
      <c r="H28" s="167"/>
      <c r="M28" s="122" t="s">
        <v>92</v>
      </c>
      <c r="O28" s="115"/>
    </row>
    <row r="29" spans="1:104" x14ac:dyDescent="0.2">
      <c r="A29" s="153"/>
      <c r="B29" s="154"/>
      <c r="C29" s="284" t="s">
        <v>93</v>
      </c>
      <c r="D29" s="283"/>
      <c r="E29" s="137">
        <v>47</v>
      </c>
      <c r="F29" s="120"/>
      <c r="G29" s="121"/>
      <c r="H29" s="167"/>
      <c r="M29" s="122" t="s">
        <v>93</v>
      </c>
      <c r="O29" s="115"/>
    </row>
    <row r="30" spans="1:104" x14ac:dyDescent="0.2">
      <c r="A30" s="153"/>
      <c r="B30" s="154"/>
      <c r="C30" s="284" t="s">
        <v>94</v>
      </c>
      <c r="D30" s="283"/>
      <c r="E30" s="137">
        <v>61.92</v>
      </c>
      <c r="F30" s="120"/>
      <c r="G30" s="121"/>
      <c r="H30" s="167"/>
      <c r="M30" s="122" t="s">
        <v>94</v>
      </c>
      <c r="O30" s="115"/>
    </row>
    <row r="31" spans="1:104" x14ac:dyDescent="0.2">
      <c r="A31" s="153"/>
      <c r="B31" s="154"/>
      <c r="C31" s="284" t="s">
        <v>95</v>
      </c>
      <c r="D31" s="283"/>
      <c r="E31" s="137">
        <v>40.799999999999997</v>
      </c>
      <c r="F31" s="120"/>
      <c r="G31" s="121"/>
      <c r="H31" s="167"/>
      <c r="M31" s="122" t="s">
        <v>95</v>
      </c>
      <c r="O31" s="115"/>
    </row>
    <row r="32" spans="1:104" x14ac:dyDescent="0.2">
      <c r="A32" s="153"/>
      <c r="B32" s="154"/>
      <c r="C32" s="284" t="s">
        <v>96</v>
      </c>
      <c r="D32" s="283"/>
      <c r="E32" s="137">
        <v>53.05</v>
      </c>
      <c r="F32" s="120"/>
      <c r="G32" s="121"/>
      <c r="H32" s="167"/>
      <c r="M32" s="122" t="s">
        <v>96</v>
      </c>
      <c r="O32" s="115"/>
    </row>
    <row r="33" spans="1:104" x14ac:dyDescent="0.2">
      <c r="A33" s="153"/>
      <c r="B33" s="154"/>
      <c r="C33" s="282" t="s">
        <v>97</v>
      </c>
      <c r="D33" s="283"/>
      <c r="E33" s="119">
        <v>295.94000000000005</v>
      </c>
      <c r="F33" s="120"/>
      <c r="G33" s="121"/>
      <c r="H33" s="167"/>
      <c r="M33" s="122" t="s">
        <v>97</v>
      </c>
      <c r="O33" s="115"/>
    </row>
    <row r="34" spans="1:104" x14ac:dyDescent="0.2">
      <c r="A34" s="153"/>
      <c r="B34" s="154"/>
      <c r="C34" s="282" t="s">
        <v>98</v>
      </c>
      <c r="D34" s="283"/>
      <c r="E34" s="119">
        <v>59.188000000000002</v>
      </c>
      <c r="F34" s="120"/>
      <c r="G34" s="121"/>
      <c r="H34" s="167"/>
      <c r="M34" s="122" t="s">
        <v>98</v>
      </c>
      <c r="O34" s="115"/>
    </row>
    <row r="35" spans="1:104" x14ac:dyDescent="0.2">
      <c r="A35" s="150">
        <v>7</v>
      </c>
      <c r="B35" s="151" t="s">
        <v>99</v>
      </c>
      <c r="C35" s="152" t="s">
        <v>100</v>
      </c>
      <c r="D35" s="116" t="s">
        <v>83</v>
      </c>
      <c r="E35" s="117">
        <v>236.75200000000001</v>
      </c>
      <c r="F35" s="117"/>
      <c r="G35" s="118">
        <f>E35*F35</f>
        <v>0</v>
      </c>
      <c r="H35" s="164" t="s">
        <v>319</v>
      </c>
      <c r="O35" s="115">
        <v>2</v>
      </c>
      <c r="AA35" s="97">
        <v>12</v>
      </c>
      <c r="AB35" s="97">
        <v>0</v>
      </c>
      <c r="AC35" s="97">
        <v>7</v>
      </c>
      <c r="AZ35" s="97">
        <v>1</v>
      </c>
      <c r="BA35" s="97">
        <f>IF(AZ35=1,G35,0)</f>
        <v>0</v>
      </c>
      <c r="BB35" s="97">
        <f>IF(AZ35=2,G35,0)</f>
        <v>0</v>
      </c>
      <c r="BC35" s="97">
        <f>IF(AZ35=3,G35,0)</f>
        <v>0</v>
      </c>
      <c r="BD35" s="97">
        <f>IF(AZ35=4,G35,0)</f>
        <v>0</v>
      </c>
      <c r="BE35" s="97">
        <f>IF(AZ35=5,G35,0)</f>
        <v>0</v>
      </c>
      <c r="CZ35" s="97">
        <v>0</v>
      </c>
    </row>
    <row r="36" spans="1:104" x14ac:dyDescent="0.2">
      <c r="A36" s="153"/>
      <c r="B36" s="154"/>
      <c r="C36" s="282" t="s">
        <v>101</v>
      </c>
      <c r="D36" s="283"/>
      <c r="E36" s="119">
        <v>0</v>
      </c>
      <c r="F36" s="164"/>
      <c r="G36" s="121"/>
      <c r="H36" s="167"/>
      <c r="M36" s="122" t="s">
        <v>101</v>
      </c>
      <c r="O36" s="115"/>
    </row>
    <row r="37" spans="1:104" x14ac:dyDescent="0.2">
      <c r="A37" s="153"/>
      <c r="B37" s="154"/>
      <c r="C37" s="282" t="s">
        <v>90</v>
      </c>
      <c r="D37" s="283"/>
      <c r="E37" s="119">
        <v>0</v>
      </c>
      <c r="F37" s="120"/>
      <c r="G37" s="121"/>
      <c r="H37" s="167"/>
      <c r="M37" s="122" t="s">
        <v>90</v>
      </c>
      <c r="O37" s="115"/>
    </row>
    <row r="38" spans="1:104" x14ac:dyDescent="0.2">
      <c r="A38" s="153"/>
      <c r="B38" s="154"/>
      <c r="C38" s="284" t="s">
        <v>91</v>
      </c>
      <c r="D38" s="283"/>
      <c r="E38" s="137">
        <v>49.03</v>
      </c>
      <c r="F38" s="120"/>
      <c r="G38" s="121"/>
      <c r="H38" s="167"/>
      <c r="M38" s="122" t="s">
        <v>91</v>
      </c>
      <c r="O38" s="115"/>
    </row>
    <row r="39" spans="1:104" x14ac:dyDescent="0.2">
      <c r="A39" s="153"/>
      <c r="B39" s="154"/>
      <c r="C39" s="284" t="s">
        <v>92</v>
      </c>
      <c r="D39" s="283"/>
      <c r="E39" s="137">
        <v>44.14</v>
      </c>
      <c r="F39" s="120"/>
      <c r="G39" s="121"/>
      <c r="H39" s="167"/>
      <c r="M39" s="122" t="s">
        <v>92</v>
      </c>
      <c r="O39" s="115"/>
    </row>
    <row r="40" spans="1:104" x14ac:dyDescent="0.2">
      <c r="A40" s="153"/>
      <c r="B40" s="154"/>
      <c r="C40" s="284" t="s">
        <v>93</v>
      </c>
      <c r="D40" s="283"/>
      <c r="E40" s="137">
        <v>47</v>
      </c>
      <c r="F40" s="120"/>
      <c r="G40" s="121"/>
      <c r="H40" s="167"/>
      <c r="M40" s="122" t="s">
        <v>93</v>
      </c>
      <c r="O40" s="115"/>
    </row>
    <row r="41" spans="1:104" x14ac:dyDescent="0.2">
      <c r="A41" s="153"/>
      <c r="B41" s="154"/>
      <c r="C41" s="284" t="s">
        <v>94</v>
      </c>
      <c r="D41" s="283"/>
      <c r="E41" s="137">
        <v>61.92</v>
      </c>
      <c r="F41" s="120"/>
      <c r="G41" s="121"/>
      <c r="H41" s="167"/>
      <c r="M41" s="122" t="s">
        <v>94</v>
      </c>
      <c r="O41" s="115"/>
    </row>
    <row r="42" spans="1:104" x14ac:dyDescent="0.2">
      <c r="A42" s="153"/>
      <c r="B42" s="154"/>
      <c r="C42" s="284" t="s">
        <v>95</v>
      </c>
      <c r="D42" s="283"/>
      <c r="E42" s="137">
        <v>40.799999999999997</v>
      </c>
      <c r="F42" s="120"/>
      <c r="G42" s="121"/>
      <c r="H42" s="167"/>
      <c r="M42" s="122" t="s">
        <v>95</v>
      </c>
      <c r="O42" s="115"/>
    </row>
    <row r="43" spans="1:104" x14ac:dyDescent="0.2">
      <c r="A43" s="153"/>
      <c r="B43" s="154"/>
      <c r="C43" s="284" t="s">
        <v>96</v>
      </c>
      <c r="D43" s="283"/>
      <c r="E43" s="137">
        <v>53.05</v>
      </c>
      <c r="F43" s="120"/>
      <c r="G43" s="121"/>
      <c r="H43" s="167"/>
      <c r="M43" s="122" t="s">
        <v>96</v>
      </c>
      <c r="O43" s="115"/>
    </row>
    <row r="44" spans="1:104" x14ac:dyDescent="0.2">
      <c r="A44" s="153"/>
      <c r="B44" s="154"/>
      <c r="C44" s="282" t="s">
        <v>97</v>
      </c>
      <c r="D44" s="283"/>
      <c r="E44" s="119">
        <v>295.94000000000005</v>
      </c>
      <c r="F44" s="120"/>
      <c r="G44" s="121"/>
      <c r="H44" s="167"/>
      <c r="M44" s="122" t="s">
        <v>97</v>
      </c>
      <c r="O44" s="115"/>
    </row>
    <row r="45" spans="1:104" x14ac:dyDescent="0.2">
      <c r="A45" s="153"/>
      <c r="B45" s="154"/>
      <c r="C45" s="282" t="s">
        <v>102</v>
      </c>
      <c r="D45" s="283"/>
      <c r="E45" s="119">
        <v>236.75200000000001</v>
      </c>
      <c r="F45" s="120"/>
      <c r="G45" s="121"/>
      <c r="H45" s="167"/>
      <c r="M45" s="122" t="s">
        <v>102</v>
      </c>
      <c r="O45" s="115"/>
    </row>
    <row r="46" spans="1:104" x14ac:dyDescent="0.2">
      <c r="A46" s="150">
        <v>8</v>
      </c>
      <c r="B46" s="151" t="s">
        <v>103</v>
      </c>
      <c r="C46" s="152" t="s">
        <v>104</v>
      </c>
      <c r="D46" s="116" t="s">
        <v>83</v>
      </c>
      <c r="E46" s="117">
        <v>248.24</v>
      </c>
      <c r="F46" s="117"/>
      <c r="G46" s="118">
        <f>E46*F46</f>
        <v>0</v>
      </c>
      <c r="H46" s="164" t="s">
        <v>319</v>
      </c>
      <c r="O46" s="115">
        <v>2</v>
      </c>
      <c r="AA46" s="97">
        <v>12</v>
      </c>
      <c r="AB46" s="97">
        <v>0</v>
      </c>
      <c r="AC46" s="97">
        <v>8</v>
      </c>
      <c r="AZ46" s="97">
        <v>1</v>
      </c>
      <c r="BA46" s="97">
        <f>IF(AZ46=1,G46,0)</f>
        <v>0</v>
      </c>
      <c r="BB46" s="97">
        <f>IF(AZ46=2,G46,0)</f>
        <v>0</v>
      </c>
      <c r="BC46" s="97">
        <f>IF(AZ46=3,G46,0)</f>
        <v>0</v>
      </c>
      <c r="BD46" s="97">
        <f>IF(AZ46=4,G46,0)</f>
        <v>0</v>
      </c>
      <c r="BE46" s="97">
        <f>IF(AZ46=5,G46,0)</f>
        <v>0</v>
      </c>
      <c r="CZ46" s="97">
        <v>0</v>
      </c>
    </row>
    <row r="47" spans="1:104" x14ac:dyDescent="0.2">
      <c r="A47" s="153"/>
      <c r="B47" s="154"/>
      <c r="C47" s="282" t="s">
        <v>105</v>
      </c>
      <c r="D47" s="283"/>
      <c r="E47" s="119">
        <v>0</v>
      </c>
      <c r="F47" s="120"/>
      <c r="G47" s="121"/>
      <c r="H47" s="167"/>
      <c r="M47" s="122" t="s">
        <v>105</v>
      </c>
      <c r="O47" s="115"/>
    </row>
    <row r="48" spans="1:104" x14ac:dyDescent="0.2">
      <c r="A48" s="153"/>
      <c r="B48" s="154"/>
      <c r="C48" s="282" t="s">
        <v>91</v>
      </c>
      <c r="D48" s="283"/>
      <c r="E48" s="119">
        <v>49.03</v>
      </c>
      <c r="F48" s="120"/>
      <c r="G48" s="121"/>
      <c r="H48" s="167"/>
      <c r="M48" s="122" t="s">
        <v>91</v>
      </c>
      <c r="O48" s="115"/>
    </row>
    <row r="49" spans="1:104" x14ac:dyDescent="0.2">
      <c r="A49" s="153"/>
      <c r="B49" s="154"/>
      <c r="C49" s="282" t="s">
        <v>92</v>
      </c>
      <c r="D49" s="283"/>
      <c r="E49" s="119">
        <v>44.14</v>
      </c>
      <c r="F49" s="120"/>
      <c r="G49" s="121"/>
      <c r="H49" s="167"/>
      <c r="M49" s="122" t="s">
        <v>92</v>
      </c>
      <c r="O49" s="115"/>
    </row>
    <row r="50" spans="1:104" x14ac:dyDescent="0.2">
      <c r="A50" s="153"/>
      <c r="B50" s="154"/>
      <c r="C50" s="282" t="s">
        <v>93</v>
      </c>
      <c r="D50" s="283"/>
      <c r="E50" s="119">
        <v>47</v>
      </c>
      <c r="F50" s="120"/>
      <c r="G50" s="121"/>
      <c r="H50" s="167"/>
      <c r="M50" s="122" t="s">
        <v>93</v>
      </c>
      <c r="O50" s="115"/>
    </row>
    <row r="51" spans="1:104" x14ac:dyDescent="0.2">
      <c r="A51" s="153"/>
      <c r="B51" s="154"/>
      <c r="C51" s="282" t="s">
        <v>94</v>
      </c>
      <c r="D51" s="283"/>
      <c r="E51" s="119">
        <v>61.92</v>
      </c>
      <c r="F51" s="120"/>
      <c r="G51" s="121"/>
      <c r="H51" s="167"/>
      <c r="M51" s="122" t="s">
        <v>94</v>
      </c>
      <c r="O51" s="115"/>
    </row>
    <row r="52" spans="1:104" x14ac:dyDescent="0.2">
      <c r="A52" s="153"/>
      <c r="B52" s="154"/>
      <c r="C52" s="282" t="s">
        <v>95</v>
      </c>
      <c r="D52" s="283"/>
      <c r="E52" s="119">
        <v>40.799999999999997</v>
      </c>
      <c r="F52" s="120"/>
      <c r="G52" s="121"/>
      <c r="H52" s="167"/>
      <c r="M52" s="122" t="s">
        <v>95</v>
      </c>
      <c r="O52" s="115"/>
    </row>
    <row r="53" spans="1:104" x14ac:dyDescent="0.2">
      <c r="A53" s="153"/>
      <c r="B53" s="154"/>
      <c r="C53" s="282" t="s">
        <v>96</v>
      </c>
      <c r="D53" s="283"/>
      <c r="E53" s="119">
        <v>53.05</v>
      </c>
      <c r="F53" s="120"/>
      <c r="G53" s="121"/>
      <c r="H53" s="167"/>
      <c r="M53" s="122" t="s">
        <v>96</v>
      </c>
      <c r="O53" s="115"/>
    </row>
    <row r="54" spans="1:104" x14ac:dyDescent="0.2">
      <c r="A54" s="153"/>
      <c r="B54" s="154"/>
      <c r="C54" s="282" t="s">
        <v>106</v>
      </c>
      <c r="D54" s="283"/>
      <c r="E54" s="119">
        <v>-47.7</v>
      </c>
      <c r="F54" s="120"/>
      <c r="G54" s="121"/>
      <c r="H54" s="167"/>
      <c r="M54" s="122" t="s">
        <v>106</v>
      </c>
      <c r="O54" s="115"/>
    </row>
    <row r="55" spans="1:104" x14ac:dyDescent="0.2">
      <c r="A55" s="155"/>
      <c r="B55" s="156" t="s">
        <v>59</v>
      </c>
      <c r="C55" s="157" t="str">
        <f>CONCATENATE(B19," ",C19)</f>
        <v>311 Sádrokartonové konstrukce</v>
      </c>
      <c r="D55" s="123"/>
      <c r="E55" s="124"/>
      <c r="F55" s="124"/>
      <c r="G55" s="125">
        <f>SUM(G19:G54)</f>
        <v>0</v>
      </c>
      <c r="H55" s="168"/>
      <c r="O55" s="115">
        <v>4</v>
      </c>
      <c r="BA55" s="126">
        <f>SUM(BA19:BA54)</f>
        <v>0</v>
      </c>
      <c r="BB55" s="126">
        <f>SUM(BB19:BB54)</f>
        <v>0</v>
      </c>
      <c r="BC55" s="126">
        <f>SUM(BC19:BC54)</f>
        <v>0</v>
      </c>
      <c r="BD55" s="126">
        <f>SUM(BD19:BD54)</f>
        <v>0</v>
      </c>
      <c r="BE55" s="126">
        <f>SUM(BE19:BE54)</f>
        <v>0</v>
      </c>
    </row>
    <row r="56" spans="1:104" x14ac:dyDescent="0.2">
      <c r="A56" s="147" t="s">
        <v>58</v>
      </c>
      <c r="B56" s="148" t="s">
        <v>107</v>
      </c>
      <c r="C56" s="149" t="s">
        <v>108</v>
      </c>
      <c r="D56" s="111"/>
      <c r="E56" s="112"/>
      <c r="F56" s="112"/>
      <c r="G56" s="113"/>
      <c r="H56" s="166"/>
      <c r="I56" s="114"/>
      <c r="O56" s="115">
        <v>1</v>
      </c>
    </row>
    <row r="57" spans="1:104" x14ac:dyDescent="0.2">
      <c r="A57" s="150">
        <v>9</v>
      </c>
      <c r="B57" s="151" t="s">
        <v>109</v>
      </c>
      <c r="C57" s="152" t="s">
        <v>110</v>
      </c>
      <c r="D57" s="116" t="s">
        <v>111</v>
      </c>
      <c r="E57" s="117">
        <v>34.700000000000003</v>
      </c>
      <c r="F57" s="117"/>
      <c r="G57" s="118">
        <f>E57*F57</f>
        <v>0</v>
      </c>
      <c r="H57" s="164" t="s">
        <v>320</v>
      </c>
      <c r="O57" s="115">
        <v>2</v>
      </c>
      <c r="AA57" s="97">
        <v>12</v>
      </c>
      <c r="AB57" s="97">
        <v>0</v>
      </c>
      <c r="AC57" s="97">
        <v>9</v>
      </c>
      <c r="AZ57" s="97">
        <v>1</v>
      </c>
      <c r="BA57" s="97">
        <f>IF(AZ57=1,G57,0)</f>
        <v>0</v>
      </c>
      <c r="BB57" s="97">
        <f>IF(AZ57=2,G57,0)</f>
        <v>0</v>
      </c>
      <c r="BC57" s="97">
        <f>IF(AZ57=3,G57,0)</f>
        <v>0</v>
      </c>
      <c r="BD57" s="97">
        <f>IF(AZ57=4,G57,0)</f>
        <v>0</v>
      </c>
      <c r="BE57" s="97">
        <f>IF(AZ57=5,G57,0)</f>
        <v>0</v>
      </c>
      <c r="CZ57" s="97">
        <v>1.56E-3</v>
      </c>
    </row>
    <row r="58" spans="1:104" x14ac:dyDescent="0.2">
      <c r="A58" s="153"/>
      <c r="B58" s="154"/>
      <c r="C58" s="282" t="s">
        <v>112</v>
      </c>
      <c r="D58" s="283"/>
      <c r="E58" s="119">
        <v>0</v>
      </c>
      <c r="F58" s="120"/>
      <c r="G58" s="121"/>
      <c r="H58" s="167"/>
      <c r="M58" s="122" t="s">
        <v>112</v>
      </c>
      <c r="O58" s="115"/>
    </row>
    <row r="59" spans="1:104" x14ac:dyDescent="0.2">
      <c r="A59" s="153"/>
      <c r="B59" s="154"/>
      <c r="C59" s="282" t="s">
        <v>113</v>
      </c>
      <c r="D59" s="283"/>
      <c r="E59" s="119">
        <v>5.3</v>
      </c>
      <c r="F59" s="120"/>
      <c r="G59" s="121"/>
      <c r="H59" s="167"/>
      <c r="M59" s="122" t="s">
        <v>113</v>
      </c>
      <c r="O59" s="115"/>
    </row>
    <row r="60" spans="1:104" x14ac:dyDescent="0.2">
      <c r="A60" s="153"/>
      <c r="B60" s="154"/>
      <c r="C60" s="282" t="s">
        <v>114</v>
      </c>
      <c r="D60" s="283"/>
      <c r="E60" s="119">
        <v>9.8000000000000007</v>
      </c>
      <c r="F60" s="120"/>
      <c r="G60" s="121"/>
      <c r="H60" s="167"/>
      <c r="M60" s="122" t="s">
        <v>114</v>
      </c>
      <c r="O60" s="115"/>
    </row>
    <row r="61" spans="1:104" x14ac:dyDescent="0.2">
      <c r="A61" s="153"/>
      <c r="B61" s="154"/>
      <c r="C61" s="282" t="s">
        <v>115</v>
      </c>
      <c r="D61" s="283"/>
      <c r="E61" s="119">
        <v>19.600000000000001</v>
      </c>
      <c r="F61" s="120"/>
      <c r="G61" s="121"/>
      <c r="H61" s="167"/>
      <c r="M61" s="122" t="s">
        <v>115</v>
      </c>
      <c r="O61" s="115"/>
    </row>
    <row r="62" spans="1:104" x14ac:dyDescent="0.2">
      <c r="A62" s="150">
        <v>10</v>
      </c>
      <c r="B62" s="151" t="s">
        <v>116</v>
      </c>
      <c r="C62" s="152" t="s">
        <v>117</v>
      </c>
      <c r="D62" s="116" t="s">
        <v>111</v>
      </c>
      <c r="E62" s="117">
        <v>4.5999999999999996</v>
      </c>
      <c r="F62" s="117"/>
      <c r="G62" s="118">
        <f>E62*F62</f>
        <v>0</v>
      </c>
      <c r="H62" s="164" t="s">
        <v>320</v>
      </c>
      <c r="O62" s="115">
        <v>2</v>
      </c>
      <c r="AA62" s="97">
        <v>12</v>
      </c>
      <c r="AB62" s="97">
        <v>0</v>
      </c>
      <c r="AC62" s="97">
        <v>10</v>
      </c>
      <c r="AZ62" s="97">
        <v>1</v>
      </c>
      <c r="BA62" s="97">
        <f>IF(AZ62=1,G62,0)</f>
        <v>0</v>
      </c>
      <c r="BB62" s="97">
        <f>IF(AZ62=2,G62,0)</f>
        <v>0</v>
      </c>
      <c r="BC62" s="97">
        <f>IF(AZ62=3,G62,0)</f>
        <v>0</v>
      </c>
      <c r="BD62" s="97">
        <f>IF(AZ62=4,G62,0)</f>
        <v>0</v>
      </c>
      <c r="BE62" s="97">
        <f>IF(AZ62=5,G62,0)</f>
        <v>0</v>
      </c>
      <c r="CZ62" s="97">
        <v>4.3299999999999996E-3</v>
      </c>
    </row>
    <row r="63" spans="1:104" x14ac:dyDescent="0.2">
      <c r="A63" s="153"/>
      <c r="B63" s="154"/>
      <c r="C63" s="282" t="s">
        <v>118</v>
      </c>
      <c r="D63" s="283"/>
      <c r="E63" s="119">
        <v>0</v>
      </c>
      <c r="F63" s="120"/>
      <c r="G63" s="121"/>
      <c r="H63" s="167"/>
      <c r="M63" s="122" t="s">
        <v>118</v>
      </c>
      <c r="O63" s="115"/>
    </row>
    <row r="64" spans="1:104" x14ac:dyDescent="0.2">
      <c r="A64" s="153"/>
      <c r="B64" s="154"/>
      <c r="C64" s="282" t="s">
        <v>119</v>
      </c>
      <c r="D64" s="283"/>
      <c r="E64" s="119">
        <v>0.75</v>
      </c>
      <c r="F64" s="120"/>
      <c r="G64" s="121"/>
      <c r="H64" s="167"/>
      <c r="M64" s="122" t="s">
        <v>119</v>
      </c>
      <c r="O64" s="115"/>
    </row>
    <row r="65" spans="1:104" x14ac:dyDescent="0.2">
      <c r="A65" s="153"/>
      <c r="B65" s="154"/>
      <c r="C65" s="282" t="s">
        <v>120</v>
      </c>
      <c r="D65" s="283"/>
      <c r="E65" s="119">
        <v>1.1000000000000001</v>
      </c>
      <c r="F65" s="120"/>
      <c r="G65" s="121"/>
      <c r="H65" s="167"/>
      <c r="M65" s="122" t="s">
        <v>120</v>
      </c>
      <c r="O65" s="115"/>
    </row>
    <row r="66" spans="1:104" x14ac:dyDescent="0.2">
      <c r="A66" s="153"/>
      <c r="B66" s="154"/>
      <c r="C66" s="282" t="s">
        <v>121</v>
      </c>
      <c r="D66" s="283"/>
      <c r="E66" s="119">
        <v>2.75</v>
      </c>
      <c r="F66" s="120"/>
      <c r="G66" s="121"/>
      <c r="H66" s="167"/>
      <c r="M66" s="122" t="s">
        <v>121</v>
      </c>
      <c r="O66" s="115"/>
    </row>
    <row r="67" spans="1:104" x14ac:dyDescent="0.2">
      <c r="A67" s="153"/>
      <c r="B67" s="154"/>
      <c r="C67" s="282"/>
      <c r="D67" s="283"/>
      <c r="E67" s="119">
        <v>0</v>
      </c>
      <c r="F67" s="120"/>
      <c r="G67" s="121"/>
      <c r="H67" s="167"/>
      <c r="M67" s="122"/>
      <c r="O67" s="115"/>
    </row>
    <row r="68" spans="1:104" x14ac:dyDescent="0.2">
      <c r="A68" s="150">
        <v>11</v>
      </c>
      <c r="B68" s="151" t="s">
        <v>122</v>
      </c>
      <c r="C68" s="152" t="s">
        <v>123</v>
      </c>
      <c r="D68" s="116" t="s">
        <v>111</v>
      </c>
      <c r="E68" s="117">
        <v>11.9</v>
      </c>
      <c r="F68" s="117"/>
      <c r="G68" s="118">
        <f>E68*F68</f>
        <v>0</v>
      </c>
      <c r="H68" s="164" t="s">
        <v>320</v>
      </c>
      <c r="O68" s="115">
        <v>2</v>
      </c>
      <c r="AA68" s="97">
        <v>12</v>
      </c>
      <c r="AB68" s="97">
        <v>0</v>
      </c>
      <c r="AC68" s="97">
        <v>11</v>
      </c>
      <c r="AZ68" s="97">
        <v>1</v>
      </c>
      <c r="BA68" s="97">
        <f>IF(AZ68=1,G68,0)</f>
        <v>0</v>
      </c>
      <c r="BB68" s="97">
        <f>IF(AZ68=2,G68,0)</f>
        <v>0</v>
      </c>
      <c r="BC68" s="97">
        <f>IF(AZ68=3,G68,0)</f>
        <v>0</v>
      </c>
      <c r="BD68" s="97">
        <f>IF(AZ68=4,G68,0)</f>
        <v>0</v>
      </c>
      <c r="BE68" s="97">
        <f>IF(AZ68=5,G68,0)</f>
        <v>0</v>
      </c>
      <c r="CZ68" s="97">
        <v>8.4899999999999993E-3</v>
      </c>
    </row>
    <row r="69" spans="1:104" x14ac:dyDescent="0.2">
      <c r="A69" s="153"/>
      <c r="B69" s="154"/>
      <c r="C69" s="282" t="s">
        <v>112</v>
      </c>
      <c r="D69" s="283"/>
      <c r="E69" s="119">
        <v>0</v>
      </c>
      <c r="F69" s="120"/>
      <c r="G69" s="121"/>
      <c r="H69" s="167"/>
      <c r="M69" s="122" t="s">
        <v>112</v>
      </c>
      <c r="O69" s="115"/>
    </row>
    <row r="70" spans="1:104" x14ac:dyDescent="0.2">
      <c r="A70" s="153"/>
      <c r="B70" s="154"/>
      <c r="C70" s="282" t="s">
        <v>124</v>
      </c>
      <c r="D70" s="283"/>
      <c r="E70" s="119">
        <v>1.7</v>
      </c>
      <c r="F70" s="120"/>
      <c r="G70" s="121"/>
      <c r="H70" s="167"/>
      <c r="M70" s="122" t="s">
        <v>124</v>
      </c>
      <c r="O70" s="115"/>
    </row>
    <row r="71" spans="1:104" x14ac:dyDescent="0.2">
      <c r="A71" s="153"/>
      <c r="B71" s="154"/>
      <c r="C71" s="282" t="s">
        <v>125</v>
      </c>
      <c r="D71" s="283"/>
      <c r="E71" s="119">
        <v>3.4</v>
      </c>
      <c r="F71" s="120"/>
      <c r="G71" s="121"/>
      <c r="H71" s="167"/>
      <c r="M71" s="122" t="s">
        <v>125</v>
      </c>
      <c r="O71" s="115"/>
    </row>
    <row r="72" spans="1:104" x14ac:dyDescent="0.2">
      <c r="A72" s="153"/>
      <c r="B72" s="154"/>
      <c r="C72" s="282" t="s">
        <v>126</v>
      </c>
      <c r="D72" s="283"/>
      <c r="E72" s="119">
        <v>6.8</v>
      </c>
      <c r="F72" s="120"/>
      <c r="G72" s="121"/>
      <c r="H72" s="167"/>
      <c r="M72" s="122" t="s">
        <v>126</v>
      </c>
      <c r="O72" s="115"/>
    </row>
    <row r="73" spans="1:104" x14ac:dyDescent="0.2">
      <c r="A73" s="150">
        <v>12</v>
      </c>
      <c r="B73" s="151" t="s">
        <v>127</v>
      </c>
      <c r="C73" s="152" t="s">
        <v>128</v>
      </c>
      <c r="D73" s="116" t="s">
        <v>83</v>
      </c>
      <c r="E73" s="117">
        <v>28.659300000000002</v>
      </c>
      <c r="F73" s="117"/>
      <c r="G73" s="118">
        <f>E73*F73</f>
        <v>0</v>
      </c>
      <c r="H73" s="164" t="s">
        <v>320</v>
      </c>
      <c r="O73" s="115">
        <v>2</v>
      </c>
      <c r="AA73" s="97">
        <v>12</v>
      </c>
      <c r="AB73" s="97">
        <v>0</v>
      </c>
      <c r="AC73" s="97">
        <v>12</v>
      </c>
      <c r="AZ73" s="97">
        <v>1</v>
      </c>
      <c r="BA73" s="97">
        <f>IF(AZ73=1,G73,0)</f>
        <v>0</v>
      </c>
      <c r="BB73" s="97">
        <f>IF(AZ73=2,G73,0)</f>
        <v>0</v>
      </c>
      <c r="BC73" s="97">
        <f>IF(AZ73=3,G73,0)</f>
        <v>0</v>
      </c>
      <c r="BD73" s="97">
        <f>IF(AZ73=4,G73,0)</f>
        <v>0</v>
      </c>
      <c r="BE73" s="97">
        <f>IF(AZ73=5,G73,0)</f>
        <v>0</v>
      </c>
      <c r="CZ73" s="97">
        <v>2.7980000000000001E-2</v>
      </c>
    </row>
    <row r="74" spans="1:104" x14ac:dyDescent="0.2">
      <c r="A74" s="153"/>
      <c r="B74" s="154"/>
      <c r="C74" s="282" t="s">
        <v>129</v>
      </c>
      <c r="D74" s="283"/>
      <c r="E74" s="119">
        <v>25.6</v>
      </c>
      <c r="F74" s="120"/>
      <c r="G74" s="121"/>
      <c r="H74" s="167"/>
      <c r="M74" s="122" t="s">
        <v>129</v>
      </c>
      <c r="O74" s="115"/>
    </row>
    <row r="75" spans="1:104" x14ac:dyDescent="0.2">
      <c r="A75" s="153"/>
      <c r="B75" s="154"/>
      <c r="C75" s="282" t="s">
        <v>130</v>
      </c>
      <c r="D75" s="283"/>
      <c r="E75" s="119">
        <v>0</v>
      </c>
      <c r="F75" s="120"/>
      <c r="G75" s="121"/>
      <c r="H75" s="167"/>
      <c r="M75" s="122" t="s">
        <v>130</v>
      </c>
      <c r="O75" s="115"/>
    </row>
    <row r="76" spans="1:104" x14ac:dyDescent="0.2">
      <c r="A76" s="153"/>
      <c r="B76" s="154"/>
      <c r="C76" s="282" t="s">
        <v>131</v>
      </c>
      <c r="D76" s="283"/>
      <c r="E76" s="119">
        <v>0.20469999999999999</v>
      </c>
      <c r="F76" s="120"/>
      <c r="G76" s="121"/>
      <c r="H76" s="167"/>
      <c r="M76" s="122" t="s">
        <v>131</v>
      </c>
      <c r="O76" s="115"/>
    </row>
    <row r="77" spans="1:104" x14ac:dyDescent="0.2">
      <c r="A77" s="153"/>
      <c r="B77" s="154"/>
      <c r="C77" s="282" t="s">
        <v>132</v>
      </c>
      <c r="D77" s="283"/>
      <c r="E77" s="119">
        <v>0.40949999999999998</v>
      </c>
      <c r="F77" s="120"/>
      <c r="G77" s="121"/>
      <c r="H77" s="167"/>
      <c r="M77" s="122" t="s">
        <v>132</v>
      </c>
      <c r="O77" s="115"/>
    </row>
    <row r="78" spans="1:104" x14ac:dyDescent="0.2">
      <c r="A78" s="153"/>
      <c r="B78" s="154"/>
      <c r="C78" s="282" t="s">
        <v>133</v>
      </c>
      <c r="D78" s="283"/>
      <c r="E78" s="119">
        <v>1.0238</v>
      </c>
      <c r="F78" s="120"/>
      <c r="G78" s="121"/>
      <c r="H78" s="167"/>
      <c r="M78" s="122" t="s">
        <v>133</v>
      </c>
      <c r="O78" s="115"/>
    </row>
    <row r="79" spans="1:104" x14ac:dyDescent="0.2">
      <c r="A79" s="153"/>
      <c r="B79" s="154"/>
      <c r="C79" s="282" t="s">
        <v>134</v>
      </c>
      <c r="D79" s="283"/>
      <c r="E79" s="119">
        <v>0</v>
      </c>
      <c r="F79" s="120"/>
      <c r="G79" s="121"/>
      <c r="H79" s="167"/>
      <c r="M79" s="122" t="s">
        <v>134</v>
      </c>
      <c r="O79" s="115"/>
    </row>
    <row r="80" spans="1:104" x14ac:dyDescent="0.2">
      <c r="A80" s="153"/>
      <c r="B80" s="154"/>
      <c r="C80" s="282" t="s">
        <v>135</v>
      </c>
      <c r="D80" s="283"/>
      <c r="E80" s="119">
        <v>0.1777</v>
      </c>
      <c r="F80" s="120"/>
      <c r="G80" s="121"/>
      <c r="H80" s="167"/>
      <c r="M80" s="122" t="s">
        <v>135</v>
      </c>
      <c r="O80" s="115"/>
    </row>
    <row r="81" spans="1:104" x14ac:dyDescent="0.2">
      <c r="A81" s="153"/>
      <c r="B81" s="154"/>
      <c r="C81" s="282" t="s">
        <v>136</v>
      </c>
      <c r="D81" s="283"/>
      <c r="E81" s="119">
        <v>0.3553</v>
      </c>
      <c r="F81" s="120"/>
      <c r="G81" s="121"/>
      <c r="H81" s="167"/>
      <c r="M81" s="122" t="s">
        <v>136</v>
      </c>
      <c r="O81" s="115"/>
    </row>
    <row r="82" spans="1:104" x14ac:dyDescent="0.2">
      <c r="A82" s="153"/>
      <c r="B82" s="154"/>
      <c r="C82" s="282" t="s">
        <v>137</v>
      </c>
      <c r="D82" s="283"/>
      <c r="E82" s="119">
        <v>0.88829999999999998</v>
      </c>
      <c r="F82" s="120"/>
      <c r="G82" s="121"/>
      <c r="H82" s="167"/>
      <c r="M82" s="122" t="s">
        <v>137</v>
      </c>
      <c r="O82" s="115"/>
    </row>
    <row r="83" spans="1:104" x14ac:dyDescent="0.2">
      <c r="A83" s="150">
        <v>13</v>
      </c>
      <c r="B83" s="151" t="s">
        <v>138</v>
      </c>
      <c r="C83" s="152" t="s">
        <v>139</v>
      </c>
      <c r="D83" s="116" t="s">
        <v>83</v>
      </c>
      <c r="E83" s="117">
        <v>28.659300000000002</v>
      </c>
      <c r="F83" s="117"/>
      <c r="G83" s="118">
        <f>E83*F83</f>
        <v>0</v>
      </c>
      <c r="H83" s="164" t="s">
        <v>320</v>
      </c>
      <c r="O83" s="115">
        <v>2</v>
      </c>
      <c r="AA83" s="97">
        <v>12</v>
      </c>
      <c r="AB83" s="97">
        <v>0</v>
      </c>
      <c r="AC83" s="97">
        <v>13</v>
      </c>
      <c r="AZ83" s="97">
        <v>1</v>
      </c>
      <c r="BA83" s="97">
        <f>IF(AZ83=1,G83,0)</f>
        <v>0</v>
      </c>
      <c r="BB83" s="97">
        <f>IF(AZ83=2,G83,0)</f>
        <v>0</v>
      </c>
      <c r="BC83" s="97">
        <f>IF(AZ83=3,G83,0)</f>
        <v>0</v>
      </c>
      <c r="BD83" s="97">
        <f>IF(AZ83=4,G83,0)</f>
        <v>0</v>
      </c>
      <c r="BE83" s="97">
        <f>IF(AZ83=5,G83,0)</f>
        <v>0</v>
      </c>
      <c r="CZ83" s="97">
        <v>8.0000000000000007E-5</v>
      </c>
    </row>
    <row r="84" spans="1:104" x14ac:dyDescent="0.2">
      <c r="A84" s="153"/>
      <c r="B84" s="154"/>
      <c r="C84" s="282" t="s">
        <v>129</v>
      </c>
      <c r="D84" s="283"/>
      <c r="E84" s="119">
        <v>25.6</v>
      </c>
      <c r="F84" s="120"/>
      <c r="G84" s="121"/>
      <c r="H84" s="167"/>
      <c r="M84" s="122" t="s">
        <v>129</v>
      </c>
      <c r="O84" s="115"/>
    </row>
    <row r="85" spans="1:104" x14ac:dyDescent="0.2">
      <c r="A85" s="153"/>
      <c r="B85" s="154"/>
      <c r="C85" s="282" t="s">
        <v>130</v>
      </c>
      <c r="D85" s="283"/>
      <c r="E85" s="119">
        <v>0</v>
      </c>
      <c r="F85" s="120"/>
      <c r="G85" s="121"/>
      <c r="H85" s="167"/>
      <c r="M85" s="122" t="s">
        <v>130</v>
      </c>
      <c r="O85" s="115"/>
    </row>
    <row r="86" spans="1:104" x14ac:dyDescent="0.2">
      <c r="A86" s="153"/>
      <c r="B86" s="154"/>
      <c r="C86" s="282" t="s">
        <v>131</v>
      </c>
      <c r="D86" s="283"/>
      <c r="E86" s="119">
        <v>0.20469999999999999</v>
      </c>
      <c r="F86" s="120"/>
      <c r="G86" s="121"/>
      <c r="H86" s="167"/>
      <c r="M86" s="122" t="s">
        <v>131</v>
      </c>
      <c r="O86" s="115"/>
    </row>
    <row r="87" spans="1:104" x14ac:dyDescent="0.2">
      <c r="A87" s="153"/>
      <c r="B87" s="154"/>
      <c r="C87" s="282" t="s">
        <v>132</v>
      </c>
      <c r="D87" s="283"/>
      <c r="E87" s="119">
        <v>0.40949999999999998</v>
      </c>
      <c r="F87" s="120"/>
      <c r="G87" s="121"/>
      <c r="H87" s="167"/>
      <c r="M87" s="122" t="s">
        <v>132</v>
      </c>
      <c r="O87" s="115"/>
    </row>
    <row r="88" spans="1:104" x14ac:dyDescent="0.2">
      <c r="A88" s="153"/>
      <c r="B88" s="154"/>
      <c r="C88" s="282" t="s">
        <v>133</v>
      </c>
      <c r="D88" s="283"/>
      <c r="E88" s="119">
        <v>1.0238</v>
      </c>
      <c r="F88" s="120"/>
      <c r="G88" s="121"/>
      <c r="H88" s="167"/>
      <c r="M88" s="122" t="s">
        <v>133</v>
      </c>
      <c r="O88" s="115"/>
    </row>
    <row r="89" spans="1:104" x14ac:dyDescent="0.2">
      <c r="A89" s="153"/>
      <c r="B89" s="154"/>
      <c r="C89" s="282" t="s">
        <v>134</v>
      </c>
      <c r="D89" s="283"/>
      <c r="E89" s="119">
        <v>0</v>
      </c>
      <c r="F89" s="120"/>
      <c r="G89" s="121"/>
      <c r="H89" s="167"/>
      <c r="M89" s="122" t="s">
        <v>134</v>
      </c>
      <c r="O89" s="115"/>
    </row>
    <row r="90" spans="1:104" x14ac:dyDescent="0.2">
      <c r="A90" s="153"/>
      <c r="B90" s="154"/>
      <c r="C90" s="282" t="s">
        <v>135</v>
      </c>
      <c r="D90" s="283"/>
      <c r="E90" s="119">
        <v>0.1777</v>
      </c>
      <c r="F90" s="120"/>
      <c r="G90" s="121"/>
      <c r="H90" s="167"/>
      <c r="M90" s="122" t="s">
        <v>135</v>
      </c>
      <c r="O90" s="115"/>
    </row>
    <row r="91" spans="1:104" x14ac:dyDescent="0.2">
      <c r="A91" s="153"/>
      <c r="B91" s="154"/>
      <c r="C91" s="282" t="s">
        <v>136</v>
      </c>
      <c r="D91" s="283"/>
      <c r="E91" s="119">
        <v>0.3553</v>
      </c>
      <c r="F91" s="120"/>
      <c r="G91" s="121"/>
      <c r="H91" s="167"/>
      <c r="M91" s="122" t="s">
        <v>136</v>
      </c>
      <c r="O91" s="115"/>
    </row>
    <row r="92" spans="1:104" x14ac:dyDescent="0.2">
      <c r="A92" s="153"/>
      <c r="B92" s="154"/>
      <c r="C92" s="282" t="s">
        <v>137</v>
      </c>
      <c r="D92" s="283"/>
      <c r="E92" s="119">
        <v>0.88829999999999998</v>
      </c>
      <c r="F92" s="120"/>
      <c r="G92" s="121"/>
      <c r="H92" s="167"/>
      <c r="M92" s="122" t="s">
        <v>137</v>
      </c>
      <c r="O92" s="115"/>
    </row>
    <row r="93" spans="1:104" x14ac:dyDescent="0.2">
      <c r="A93" s="153"/>
      <c r="B93" s="154"/>
      <c r="C93" s="282"/>
      <c r="D93" s="283"/>
      <c r="E93" s="119">
        <v>0</v>
      </c>
      <c r="F93" s="120"/>
      <c r="G93" s="121"/>
      <c r="H93" s="167"/>
      <c r="M93" s="122"/>
      <c r="O93" s="115"/>
    </row>
    <row r="94" spans="1:104" x14ac:dyDescent="0.2">
      <c r="A94" s="150">
        <v>14</v>
      </c>
      <c r="B94" s="151" t="s">
        <v>140</v>
      </c>
      <c r="C94" s="152" t="s">
        <v>141</v>
      </c>
      <c r="D94" s="116" t="s">
        <v>111</v>
      </c>
      <c r="E94" s="117">
        <v>11</v>
      </c>
      <c r="F94" s="117"/>
      <c r="G94" s="118">
        <f>E94*F94</f>
        <v>0</v>
      </c>
      <c r="H94" s="164" t="s">
        <v>320</v>
      </c>
      <c r="O94" s="115">
        <v>2</v>
      </c>
      <c r="AA94" s="97">
        <v>12</v>
      </c>
      <c r="AB94" s="97">
        <v>0</v>
      </c>
      <c r="AC94" s="97">
        <v>14</v>
      </c>
      <c r="AZ94" s="97">
        <v>1</v>
      </c>
      <c r="BA94" s="97">
        <f>IF(AZ94=1,G94,0)</f>
        <v>0</v>
      </c>
      <c r="BB94" s="97">
        <f>IF(AZ94=2,G94,0)</f>
        <v>0</v>
      </c>
      <c r="BC94" s="97">
        <f>IF(AZ94=3,G94,0)</f>
        <v>0</v>
      </c>
      <c r="BD94" s="97">
        <f>IF(AZ94=4,G94,0)</f>
        <v>0</v>
      </c>
      <c r="BE94" s="97">
        <f>IF(AZ94=5,G94,0)</f>
        <v>0</v>
      </c>
      <c r="CZ94" s="97">
        <v>4.6000000000000001E-4</v>
      </c>
    </row>
    <row r="95" spans="1:104" x14ac:dyDescent="0.2">
      <c r="A95" s="153"/>
      <c r="B95" s="154"/>
      <c r="C95" s="282" t="s">
        <v>142</v>
      </c>
      <c r="D95" s="283"/>
      <c r="E95" s="119">
        <v>11</v>
      </c>
      <c r="F95" s="120"/>
      <c r="G95" s="121"/>
      <c r="H95" s="167"/>
      <c r="M95" s="122" t="s">
        <v>142</v>
      </c>
      <c r="O95" s="115"/>
    </row>
    <row r="96" spans="1:104" x14ac:dyDescent="0.2">
      <c r="A96" s="155"/>
      <c r="B96" s="156" t="s">
        <v>59</v>
      </c>
      <c r="C96" s="157" t="str">
        <f>CONCATENATE(B56," ",C56)</f>
        <v>61 Upravy povrchů vnitřní</v>
      </c>
      <c r="D96" s="123"/>
      <c r="E96" s="124"/>
      <c r="F96" s="124"/>
      <c r="G96" s="125">
        <f>SUM(G56:G95)</f>
        <v>0</v>
      </c>
      <c r="H96" s="168"/>
      <c r="O96" s="115">
        <v>4</v>
      </c>
      <c r="BA96" s="126">
        <f>SUM(BA56:BA95)</f>
        <v>0</v>
      </c>
      <c r="BB96" s="126">
        <f>SUM(BB56:BB95)</f>
        <v>0</v>
      </c>
      <c r="BC96" s="126">
        <f>SUM(BC56:BC95)</f>
        <v>0</v>
      </c>
      <c r="BD96" s="126">
        <f>SUM(BD56:BD95)</f>
        <v>0</v>
      </c>
      <c r="BE96" s="126">
        <f>SUM(BE56:BE95)</f>
        <v>0</v>
      </c>
    </row>
    <row r="97" spans="1:104" x14ac:dyDescent="0.2">
      <c r="A97" s="147" t="s">
        <v>58</v>
      </c>
      <c r="B97" s="148" t="s">
        <v>143</v>
      </c>
      <c r="C97" s="149" t="s">
        <v>144</v>
      </c>
      <c r="D97" s="111"/>
      <c r="E97" s="112"/>
      <c r="F97" s="112"/>
      <c r="G97" s="113"/>
      <c r="H97" s="166"/>
      <c r="I97" s="114"/>
      <c r="O97" s="115">
        <v>1</v>
      </c>
    </row>
    <row r="98" spans="1:104" x14ac:dyDescent="0.2">
      <c r="A98" s="150">
        <v>15</v>
      </c>
      <c r="B98" s="151" t="s">
        <v>145</v>
      </c>
      <c r="C98" s="152" t="s">
        <v>146</v>
      </c>
      <c r="D98" s="116" t="s">
        <v>83</v>
      </c>
      <c r="E98" s="117">
        <v>0.3</v>
      </c>
      <c r="F98" s="117"/>
      <c r="G98" s="118">
        <f>E98*F98</f>
        <v>0</v>
      </c>
      <c r="H98" s="164" t="s">
        <v>320</v>
      </c>
      <c r="O98" s="115">
        <v>2</v>
      </c>
      <c r="AA98" s="97">
        <v>12</v>
      </c>
      <c r="AB98" s="97">
        <v>0</v>
      </c>
      <c r="AC98" s="97">
        <v>15</v>
      </c>
      <c r="AZ98" s="97">
        <v>1</v>
      </c>
      <c r="BA98" s="97">
        <f>IF(AZ98=1,G98,0)</f>
        <v>0</v>
      </c>
      <c r="BB98" s="97">
        <f>IF(AZ98=2,G98,0)</f>
        <v>0</v>
      </c>
      <c r="BC98" s="97">
        <f>IF(AZ98=3,G98,0)</f>
        <v>0</v>
      </c>
      <c r="BD98" s="97">
        <f>IF(AZ98=4,G98,0)</f>
        <v>0</v>
      </c>
      <c r="BE98" s="97">
        <f>IF(AZ98=5,G98,0)</f>
        <v>0</v>
      </c>
      <c r="CZ98" s="97">
        <v>1.8149999999999999E-2</v>
      </c>
    </row>
    <row r="99" spans="1:104" x14ac:dyDescent="0.2">
      <c r="A99" s="153"/>
      <c r="B99" s="154"/>
      <c r="C99" s="282" t="s">
        <v>147</v>
      </c>
      <c r="D99" s="283"/>
      <c r="E99" s="119">
        <v>0.3</v>
      </c>
      <c r="F99" s="120"/>
      <c r="G99" s="121"/>
      <c r="H99" s="167"/>
      <c r="M99" s="122" t="s">
        <v>147</v>
      </c>
      <c r="O99" s="115"/>
    </row>
    <row r="100" spans="1:104" x14ac:dyDescent="0.2">
      <c r="A100" s="155"/>
      <c r="B100" s="156" t="s">
        <v>59</v>
      </c>
      <c r="C100" s="157" t="str">
        <f>CONCATENATE(B97," ",C97)</f>
        <v>63 Podlahy a podlahové konstrukce</v>
      </c>
      <c r="D100" s="123"/>
      <c r="E100" s="124"/>
      <c r="F100" s="124"/>
      <c r="G100" s="125">
        <f>SUM(G97:G99)</f>
        <v>0</v>
      </c>
      <c r="H100" s="168"/>
      <c r="O100" s="115">
        <v>4</v>
      </c>
      <c r="BA100" s="126">
        <f>SUM(BA97:BA99)</f>
        <v>0</v>
      </c>
      <c r="BB100" s="126">
        <f>SUM(BB97:BB99)</f>
        <v>0</v>
      </c>
      <c r="BC100" s="126">
        <f>SUM(BC97:BC99)</f>
        <v>0</v>
      </c>
      <c r="BD100" s="126">
        <f>SUM(BD97:BD99)</f>
        <v>0</v>
      </c>
      <c r="BE100" s="126">
        <f>SUM(BE97:BE99)</f>
        <v>0</v>
      </c>
    </row>
    <row r="101" spans="1:104" x14ac:dyDescent="0.2">
      <c r="A101" s="147" t="s">
        <v>58</v>
      </c>
      <c r="B101" s="148" t="s">
        <v>148</v>
      </c>
      <c r="C101" s="149" t="s">
        <v>149</v>
      </c>
      <c r="D101" s="111"/>
      <c r="E101" s="112"/>
      <c r="F101" s="112"/>
      <c r="G101" s="113"/>
      <c r="H101" s="166"/>
      <c r="I101" s="114"/>
      <c r="O101" s="115">
        <v>1</v>
      </c>
    </row>
    <row r="102" spans="1:104" x14ac:dyDescent="0.2">
      <c r="A102" s="150">
        <v>16</v>
      </c>
      <c r="B102" s="151" t="s">
        <v>150</v>
      </c>
      <c r="C102" s="152" t="s">
        <v>151</v>
      </c>
      <c r="D102" s="116" t="s">
        <v>83</v>
      </c>
      <c r="E102" s="117">
        <v>395.94</v>
      </c>
      <c r="F102" s="117"/>
      <c r="G102" s="118">
        <f>E102*F102</f>
        <v>0</v>
      </c>
      <c r="H102" s="164" t="s">
        <v>320</v>
      </c>
      <c r="O102" s="115">
        <v>2</v>
      </c>
      <c r="AA102" s="97">
        <v>12</v>
      </c>
      <c r="AB102" s="97">
        <v>0</v>
      </c>
      <c r="AC102" s="97">
        <v>16</v>
      </c>
      <c r="AZ102" s="97">
        <v>1</v>
      </c>
      <c r="BA102" s="97">
        <f>IF(AZ102=1,G102,0)</f>
        <v>0</v>
      </c>
      <c r="BB102" s="97">
        <f>IF(AZ102=2,G102,0)</f>
        <v>0</v>
      </c>
      <c r="BC102" s="97">
        <f>IF(AZ102=3,G102,0)</f>
        <v>0</v>
      </c>
      <c r="BD102" s="97">
        <f>IF(AZ102=4,G102,0)</f>
        <v>0</v>
      </c>
      <c r="BE102" s="97">
        <f>IF(AZ102=5,G102,0)</f>
        <v>0</v>
      </c>
      <c r="CZ102" s="97">
        <v>5.9199999999999999E-3</v>
      </c>
    </row>
    <row r="103" spans="1:104" x14ac:dyDescent="0.2">
      <c r="A103" s="153"/>
      <c r="B103" s="154"/>
      <c r="C103" s="282" t="s">
        <v>152</v>
      </c>
      <c r="D103" s="283"/>
      <c r="E103" s="119">
        <v>295.94</v>
      </c>
      <c r="F103" s="120"/>
      <c r="G103" s="121"/>
      <c r="H103" s="167"/>
      <c r="M103" s="122" t="s">
        <v>152</v>
      </c>
      <c r="O103" s="115"/>
    </row>
    <row r="104" spans="1:104" x14ac:dyDescent="0.2">
      <c r="A104" s="153"/>
      <c r="B104" s="154"/>
      <c r="C104" s="282" t="s">
        <v>153</v>
      </c>
      <c r="D104" s="283"/>
      <c r="E104" s="119">
        <v>100</v>
      </c>
      <c r="F104" s="120"/>
      <c r="G104" s="121"/>
      <c r="H104" s="167"/>
      <c r="M104" s="122" t="s">
        <v>153</v>
      </c>
      <c r="O104" s="115"/>
    </row>
    <row r="105" spans="1:104" x14ac:dyDescent="0.2">
      <c r="A105" s="155"/>
      <c r="B105" s="156" t="s">
        <v>59</v>
      </c>
      <c r="C105" s="157" t="str">
        <f>CONCATENATE(B101," ",C101)</f>
        <v>94 Lešení a stavební výtahy</v>
      </c>
      <c r="D105" s="123"/>
      <c r="E105" s="124"/>
      <c r="F105" s="124"/>
      <c r="G105" s="125">
        <f>SUM(G101:G104)</f>
        <v>0</v>
      </c>
      <c r="H105" s="168"/>
      <c r="O105" s="115">
        <v>4</v>
      </c>
      <c r="BA105" s="126">
        <f>SUM(BA101:BA104)</f>
        <v>0</v>
      </c>
      <c r="BB105" s="126">
        <f>SUM(BB101:BB104)</f>
        <v>0</v>
      </c>
      <c r="BC105" s="126">
        <f>SUM(BC101:BC104)</f>
        <v>0</v>
      </c>
      <c r="BD105" s="126">
        <f>SUM(BD101:BD104)</f>
        <v>0</v>
      </c>
      <c r="BE105" s="126">
        <f>SUM(BE101:BE104)</f>
        <v>0</v>
      </c>
    </row>
    <row r="106" spans="1:104" x14ac:dyDescent="0.2">
      <c r="A106" s="147" t="s">
        <v>58</v>
      </c>
      <c r="B106" s="148" t="s">
        <v>154</v>
      </c>
      <c r="C106" s="149" t="s">
        <v>155</v>
      </c>
      <c r="D106" s="111"/>
      <c r="E106" s="112"/>
      <c r="F106" s="112"/>
      <c r="G106" s="113"/>
      <c r="H106" s="166"/>
      <c r="I106" s="114"/>
      <c r="O106" s="115">
        <v>1</v>
      </c>
    </row>
    <row r="107" spans="1:104" x14ac:dyDescent="0.2">
      <c r="A107" s="150">
        <v>17</v>
      </c>
      <c r="B107" s="151" t="s">
        <v>156</v>
      </c>
      <c r="C107" s="152" t="s">
        <v>157</v>
      </c>
      <c r="D107" s="116" t="s">
        <v>83</v>
      </c>
      <c r="E107" s="117">
        <v>395.94</v>
      </c>
      <c r="F107" s="117"/>
      <c r="G107" s="118">
        <f>E107*F107</f>
        <v>0</v>
      </c>
      <c r="H107" s="164" t="s">
        <v>320</v>
      </c>
      <c r="O107" s="115">
        <v>2</v>
      </c>
      <c r="AA107" s="97">
        <v>12</v>
      </c>
      <c r="AB107" s="97">
        <v>0</v>
      </c>
      <c r="AC107" s="97">
        <v>17</v>
      </c>
      <c r="AZ107" s="97">
        <v>1</v>
      </c>
      <c r="BA107" s="97">
        <f>IF(AZ107=1,G107,0)</f>
        <v>0</v>
      </c>
      <c r="BB107" s="97">
        <f>IF(AZ107=2,G107,0)</f>
        <v>0</v>
      </c>
      <c r="BC107" s="97">
        <f>IF(AZ107=3,G107,0)</f>
        <v>0</v>
      </c>
      <c r="BD107" s="97">
        <f>IF(AZ107=4,G107,0)</f>
        <v>0</v>
      </c>
      <c r="BE107" s="97">
        <f>IF(AZ107=5,G107,0)</f>
        <v>0</v>
      </c>
      <c r="CZ107" s="97">
        <v>4.0000000000000003E-5</v>
      </c>
    </row>
    <row r="108" spans="1:104" x14ac:dyDescent="0.2">
      <c r="A108" s="153"/>
      <c r="B108" s="154"/>
      <c r="C108" s="282" t="s">
        <v>152</v>
      </c>
      <c r="D108" s="283"/>
      <c r="E108" s="119">
        <v>295.94</v>
      </c>
      <c r="F108" s="120"/>
      <c r="G108" s="121"/>
      <c r="H108" s="167"/>
      <c r="M108" s="122" t="s">
        <v>152</v>
      </c>
      <c r="O108" s="115"/>
    </row>
    <row r="109" spans="1:104" x14ac:dyDescent="0.2">
      <c r="A109" s="153"/>
      <c r="B109" s="154"/>
      <c r="C109" s="282" t="s">
        <v>153</v>
      </c>
      <c r="D109" s="283"/>
      <c r="E109" s="119">
        <v>100</v>
      </c>
      <c r="F109" s="120"/>
      <c r="G109" s="121"/>
      <c r="H109" s="167"/>
      <c r="M109" s="122" t="s">
        <v>153</v>
      </c>
      <c r="O109" s="115"/>
    </row>
    <row r="110" spans="1:104" x14ac:dyDescent="0.2">
      <c r="A110" s="155"/>
      <c r="B110" s="156" t="s">
        <v>59</v>
      </c>
      <c r="C110" s="157" t="str">
        <f>CONCATENATE(B106," ",C106)</f>
        <v>95 Dokončovací kce na pozem.stav.</v>
      </c>
      <c r="D110" s="123"/>
      <c r="E110" s="124"/>
      <c r="F110" s="124"/>
      <c r="G110" s="125">
        <f>SUM(G106:G109)</f>
        <v>0</v>
      </c>
      <c r="H110" s="168"/>
      <c r="O110" s="115">
        <v>4</v>
      </c>
      <c r="BA110" s="126">
        <f>SUM(BA106:BA109)</f>
        <v>0</v>
      </c>
      <c r="BB110" s="126">
        <f>SUM(BB106:BB109)</f>
        <v>0</v>
      </c>
      <c r="BC110" s="126">
        <f>SUM(BC106:BC109)</f>
        <v>0</v>
      </c>
      <c r="BD110" s="126">
        <f>SUM(BD106:BD109)</f>
        <v>0</v>
      </c>
      <c r="BE110" s="126">
        <f>SUM(BE106:BE109)</f>
        <v>0</v>
      </c>
    </row>
    <row r="111" spans="1:104" x14ac:dyDescent="0.2">
      <c r="A111" s="147" t="s">
        <v>58</v>
      </c>
      <c r="B111" s="148" t="s">
        <v>158</v>
      </c>
      <c r="C111" s="149" t="s">
        <v>159</v>
      </c>
      <c r="D111" s="111"/>
      <c r="E111" s="112"/>
      <c r="F111" s="112"/>
      <c r="G111" s="113"/>
      <c r="H111" s="166"/>
      <c r="I111" s="114"/>
      <c r="O111" s="115">
        <v>1</v>
      </c>
    </row>
    <row r="112" spans="1:104" x14ac:dyDescent="0.2">
      <c r="A112" s="150">
        <v>18</v>
      </c>
      <c r="B112" s="151" t="s">
        <v>160</v>
      </c>
      <c r="C112" s="152" t="s">
        <v>161</v>
      </c>
      <c r="D112" s="116" t="s">
        <v>83</v>
      </c>
      <c r="E112" s="117">
        <v>295.94</v>
      </c>
      <c r="F112" s="117"/>
      <c r="G112" s="118">
        <f>E112*F112</f>
        <v>0</v>
      </c>
      <c r="H112" s="164" t="s">
        <v>320</v>
      </c>
      <c r="O112" s="115">
        <v>2</v>
      </c>
      <c r="AA112" s="97">
        <v>12</v>
      </c>
      <c r="AB112" s="97">
        <v>0</v>
      </c>
      <c r="AC112" s="97">
        <v>18</v>
      </c>
      <c r="AZ112" s="97">
        <v>1</v>
      </c>
      <c r="BA112" s="97">
        <f>IF(AZ112=1,G112,0)</f>
        <v>0</v>
      </c>
      <c r="BB112" s="97">
        <f>IF(AZ112=2,G112,0)</f>
        <v>0</v>
      </c>
      <c r="BC112" s="97">
        <f>IF(AZ112=3,G112,0)</f>
        <v>0</v>
      </c>
      <c r="BD112" s="97">
        <f>IF(AZ112=4,G112,0)</f>
        <v>0</v>
      </c>
      <c r="BE112" s="97">
        <f>IF(AZ112=5,G112,0)</f>
        <v>0</v>
      </c>
      <c r="CZ112" s="97">
        <v>0</v>
      </c>
    </row>
    <row r="113" spans="1:104" x14ac:dyDescent="0.2">
      <c r="A113" s="153"/>
      <c r="B113" s="154"/>
      <c r="C113" s="282" t="s">
        <v>91</v>
      </c>
      <c r="D113" s="283"/>
      <c r="E113" s="119">
        <v>49.03</v>
      </c>
      <c r="F113" s="120"/>
      <c r="G113" s="121"/>
      <c r="H113" s="167"/>
      <c r="M113" s="122" t="s">
        <v>91</v>
      </c>
      <c r="O113" s="115"/>
    </row>
    <row r="114" spans="1:104" x14ac:dyDescent="0.2">
      <c r="A114" s="153"/>
      <c r="B114" s="154"/>
      <c r="C114" s="282" t="s">
        <v>92</v>
      </c>
      <c r="D114" s="283"/>
      <c r="E114" s="119">
        <v>44.14</v>
      </c>
      <c r="F114" s="120"/>
      <c r="G114" s="121"/>
      <c r="H114" s="167"/>
      <c r="M114" s="122" t="s">
        <v>92</v>
      </c>
      <c r="O114" s="115"/>
    </row>
    <row r="115" spans="1:104" x14ac:dyDescent="0.2">
      <c r="A115" s="153"/>
      <c r="B115" s="154"/>
      <c r="C115" s="282" t="s">
        <v>93</v>
      </c>
      <c r="D115" s="283"/>
      <c r="E115" s="119">
        <v>47</v>
      </c>
      <c r="F115" s="120"/>
      <c r="G115" s="121"/>
      <c r="H115" s="167"/>
      <c r="M115" s="122" t="s">
        <v>93</v>
      </c>
      <c r="O115" s="115"/>
    </row>
    <row r="116" spans="1:104" x14ac:dyDescent="0.2">
      <c r="A116" s="153"/>
      <c r="B116" s="154"/>
      <c r="C116" s="282" t="s">
        <v>94</v>
      </c>
      <c r="D116" s="283"/>
      <c r="E116" s="119">
        <v>61.92</v>
      </c>
      <c r="F116" s="120"/>
      <c r="G116" s="121"/>
      <c r="H116" s="167"/>
      <c r="M116" s="122" t="s">
        <v>94</v>
      </c>
      <c r="O116" s="115"/>
    </row>
    <row r="117" spans="1:104" x14ac:dyDescent="0.2">
      <c r="A117" s="153"/>
      <c r="B117" s="154"/>
      <c r="C117" s="282" t="s">
        <v>95</v>
      </c>
      <c r="D117" s="283"/>
      <c r="E117" s="119">
        <v>40.799999999999997</v>
      </c>
      <c r="F117" s="120"/>
      <c r="G117" s="121"/>
      <c r="H117" s="167"/>
      <c r="M117" s="122" t="s">
        <v>95</v>
      </c>
      <c r="O117" s="115"/>
    </row>
    <row r="118" spans="1:104" x14ac:dyDescent="0.2">
      <c r="A118" s="153"/>
      <c r="B118" s="154"/>
      <c r="C118" s="282" t="s">
        <v>96</v>
      </c>
      <c r="D118" s="283"/>
      <c r="E118" s="119">
        <v>53.05</v>
      </c>
      <c r="F118" s="120"/>
      <c r="G118" s="121"/>
      <c r="H118" s="167"/>
      <c r="M118" s="122" t="s">
        <v>96</v>
      </c>
      <c r="O118" s="115"/>
    </row>
    <row r="119" spans="1:104" x14ac:dyDescent="0.2">
      <c r="A119" s="150">
        <v>19</v>
      </c>
      <c r="B119" s="151" t="s">
        <v>162</v>
      </c>
      <c r="C119" s="152" t="s">
        <v>163</v>
      </c>
      <c r="D119" s="116" t="s">
        <v>83</v>
      </c>
      <c r="E119" s="117">
        <v>47.7</v>
      </c>
      <c r="F119" s="117"/>
      <c r="G119" s="118">
        <f>E119*F119</f>
        <v>0</v>
      </c>
      <c r="H119" s="164" t="s">
        <v>320</v>
      </c>
      <c r="O119" s="115">
        <v>2</v>
      </c>
      <c r="AA119" s="97">
        <v>12</v>
      </c>
      <c r="AB119" s="97">
        <v>0</v>
      </c>
      <c r="AC119" s="97">
        <v>19</v>
      </c>
      <c r="AZ119" s="97">
        <v>1</v>
      </c>
      <c r="BA119" s="97">
        <f>IF(AZ119=1,G119,0)</f>
        <v>0</v>
      </c>
      <c r="BB119" s="97">
        <f>IF(AZ119=2,G119,0)</f>
        <v>0</v>
      </c>
      <c r="BC119" s="97">
        <f>IF(AZ119=3,G119,0)</f>
        <v>0</v>
      </c>
      <c r="BD119" s="97">
        <f>IF(AZ119=4,G119,0)</f>
        <v>0</v>
      </c>
      <c r="BE119" s="97">
        <f>IF(AZ119=5,G119,0)</f>
        <v>0</v>
      </c>
      <c r="CZ119" s="97">
        <v>0</v>
      </c>
    </row>
    <row r="120" spans="1:104" x14ac:dyDescent="0.2">
      <c r="A120" s="153"/>
      <c r="B120" s="154"/>
      <c r="C120" s="282" t="s">
        <v>84</v>
      </c>
      <c r="D120" s="283"/>
      <c r="E120" s="119">
        <v>8.64</v>
      </c>
      <c r="F120" s="120"/>
      <c r="G120" s="121"/>
      <c r="H120" s="167"/>
      <c r="M120" s="122" t="s">
        <v>84</v>
      </c>
      <c r="O120" s="115"/>
    </row>
    <row r="121" spans="1:104" x14ac:dyDescent="0.2">
      <c r="A121" s="153"/>
      <c r="B121" s="154"/>
      <c r="C121" s="282" t="s">
        <v>85</v>
      </c>
      <c r="D121" s="283"/>
      <c r="E121" s="119">
        <v>12.24</v>
      </c>
      <c r="F121" s="120"/>
      <c r="G121" s="121"/>
      <c r="H121" s="167"/>
      <c r="M121" s="122" t="s">
        <v>85</v>
      </c>
      <c r="O121" s="115"/>
    </row>
    <row r="122" spans="1:104" x14ac:dyDescent="0.2">
      <c r="A122" s="153"/>
      <c r="B122" s="154"/>
      <c r="C122" s="282" t="s">
        <v>86</v>
      </c>
      <c r="D122" s="283"/>
      <c r="E122" s="119">
        <v>26.82</v>
      </c>
      <c r="F122" s="120"/>
      <c r="G122" s="121"/>
      <c r="H122" s="167"/>
      <c r="M122" s="122" t="s">
        <v>86</v>
      </c>
      <c r="O122" s="115"/>
    </row>
    <row r="123" spans="1:104" x14ac:dyDescent="0.2">
      <c r="A123" s="150">
        <v>20</v>
      </c>
      <c r="B123" s="151" t="s">
        <v>164</v>
      </c>
      <c r="C123" s="152" t="s">
        <v>165</v>
      </c>
      <c r="D123" s="116" t="s">
        <v>111</v>
      </c>
      <c r="E123" s="117">
        <v>1.65</v>
      </c>
      <c r="F123" s="117"/>
      <c r="G123" s="118">
        <f>E123*F123</f>
        <v>0</v>
      </c>
      <c r="H123" s="164" t="s">
        <v>320</v>
      </c>
      <c r="O123" s="115">
        <v>2</v>
      </c>
      <c r="AA123" s="97">
        <v>12</v>
      </c>
      <c r="AB123" s="97">
        <v>0</v>
      </c>
      <c r="AC123" s="97">
        <v>20</v>
      </c>
      <c r="AZ123" s="97">
        <v>1</v>
      </c>
      <c r="BA123" s="97">
        <f>IF(AZ123=1,G123,0)</f>
        <v>0</v>
      </c>
      <c r="BB123" s="97">
        <f>IF(AZ123=2,G123,0)</f>
        <v>0</v>
      </c>
      <c r="BC123" s="97">
        <f>IF(AZ123=3,G123,0)</f>
        <v>0</v>
      </c>
      <c r="BD123" s="97">
        <f>IF(AZ123=4,G123,0)</f>
        <v>0</v>
      </c>
      <c r="BE123" s="97">
        <f>IF(AZ123=5,G123,0)</f>
        <v>0</v>
      </c>
      <c r="CZ123" s="97">
        <v>0</v>
      </c>
    </row>
    <row r="124" spans="1:104" x14ac:dyDescent="0.2">
      <c r="A124" s="153"/>
      <c r="B124" s="154"/>
      <c r="C124" s="282" t="s">
        <v>166</v>
      </c>
      <c r="D124" s="283"/>
      <c r="E124" s="119">
        <v>0.75</v>
      </c>
      <c r="F124" s="120"/>
      <c r="G124" s="121"/>
      <c r="H124" s="167"/>
      <c r="M124" s="122" t="s">
        <v>166</v>
      </c>
      <c r="O124" s="115"/>
    </row>
    <row r="125" spans="1:104" x14ac:dyDescent="0.2">
      <c r="A125" s="153"/>
      <c r="B125" s="154"/>
      <c r="C125" s="282" t="s">
        <v>167</v>
      </c>
      <c r="D125" s="283"/>
      <c r="E125" s="119">
        <v>0.9</v>
      </c>
      <c r="F125" s="120"/>
      <c r="G125" s="121"/>
      <c r="H125" s="167"/>
      <c r="M125" s="122" t="s">
        <v>167</v>
      </c>
      <c r="O125" s="115"/>
    </row>
    <row r="126" spans="1:104" x14ac:dyDescent="0.2">
      <c r="A126" s="150">
        <v>21</v>
      </c>
      <c r="B126" s="151" t="s">
        <v>168</v>
      </c>
      <c r="C126" s="152" t="s">
        <v>169</v>
      </c>
      <c r="D126" s="116" t="s">
        <v>111</v>
      </c>
      <c r="E126" s="117">
        <v>6.9</v>
      </c>
      <c r="F126" s="117"/>
      <c r="G126" s="118">
        <f>E126*F126</f>
        <v>0</v>
      </c>
      <c r="H126" s="164" t="s">
        <v>320</v>
      </c>
      <c r="O126" s="115">
        <v>2</v>
      </c>
      <c r="AA126" s="97">
        <v>12</v>
      </c>
      <c r="AB126" s="97">
        <v>0</v>
      </c>
      <c r="AC126" s="97">
        <v>21</v>
      </c>
      <c r="AZ126" s="97">
        <v>1</v>
      </c>
      <c r="BA126" s="97">
        <f>IF(AZ126=1,G126,0)</f>
        <v>0</v>
      </c>
      <c r="BB126" s="97">
        <f>IF(AZ126=2,G126,0)</f>
        <v>0</v>
      </c>
      <c r="BC126" s="97">
        <f>IF(AZ126=3,G126,0)</f>
        <v>0</v>
      </c>
      <c r="BD126" s="97">
        <f>IF(AZ126=4,G126,0)</f>
        <v>0</v>
      </c>
      <c r="BE126" s="97">
        <f>IF(AZ126=5,G126,0)</f>
        <v>0</v>
      </c>
      <c r="CZ126" s="97">
        <v>0</v>
      </c>
    </row>
    <row r="127" spans="1:104" x14ac:dyDescent="0.2">
      <c r="A127" s="153"/>
      <c r="B127" s="154"/>
      <c r="C127" s="282" t="s">
        <v>170</v>
      </c>
      <c r="D127" s="283"/>
      <c r="E127" s="119">
        <v>1.65</v>
      </c>
      <c r="F127" s="120"/>
      <c r="G127" s="121"/>
      <c r="H127" s="167"/>
      <c r="M127" s="122" t="s">
        <v>170</v>
      </c>
      <c r="O127" s="115"/>
    </row>
    <row r="128" spans="1:104" x14ac:dyDescent="0.2">
      <c r="A128" s="153"/>
      <c r="B128" s="154"/>
      <c r="C128" s="282" t="s">
        <v>171</v>
      </c>
      <c r="D128" s="283"/>
      <c r="E128" s="119">
        <v>1.5</v>
      </c>
      <c r="F128" s="120"/>
      <c r="G128" s="121"/>
      <c r="H128" s="167"/>
      <c r="M128" s="122" t="s">
        <v>171</v>
      </c>
      <c r="O128" s="115"/>
    </row>
    <row r="129" spans="1:104" x14ac:dyDescent="0.2">
      <c r="A129" s="153"/>
      <c r="B129" s="154"/>
      <c r="C129" s="282" t="s">
        <v>172</v>
      </c>
      <c r="D129" s="283"/>
      <c r="E129" s="119">
        <v>3.75</v>
      </c>
      <c r="F129" s="120"/>
      <c r="G129" s="121"/>
      <c r="H129" s="167"/>
      <c r="M129" s="122" t="s">
        <v>172</v>
      </c>
      <c r="O129" s="115"/>
    </row>
    <row r="130" spans="1:104" x14ac:dyDescent="0.2">
      <c r="A130" s="150">
        <v>22</v>
      </c>
      <c r="B130" s="151" t="s">
        <v>173</v>
      </c>
      <c r="C130" s="152" t="s">
        <v>174</v>
      </c>
      <c r="D130" s="116" t="s">
        <v>111</v>
      </c>
      <c r="E130" s="117">
        <v>4.45</v>
      </c>
      <c r="F130" s="117"/>
      <c r="G130" s="118">
        <f>E130*F130</f>
        <v>0</v>
      </c>
      <c r="H130" s="164" t="s">
        <v>320</v>
      </c>
      <c r="O130" s="115">
        <v>2</v>
      </c>
      <c r="AA130" s="97">
        <v>12</v>
      </c>
      <c r="AB130" s="97">
        <v>0</v>
      </c>
      <c r="AC130" s="97">
        <v>22</v>
      </c>
      <c r="AZ130" s="97">
        <v>1</v>
      </c>
      <c r="BA130" s="97">
        <f>IF(AZ130=1,G130,0)</f>
        <v>0</v>
      </c>
      <c r="BB130" s="97">
        <f>IF(AZ130=2,G130,0)</f>
        <v>0</v>
      </c>
      <c r="BC130" s="97">
        <f>IF(AZ130=3,G130,0)</f>
        <v>0</v>
      </c>
      <c r="BD130" s="97">
        <f>IF(AZ130=4,G130,0)</f>
        <v>0</v>
      </c>
      <c r="BE130" s="97">
        <f>IF(AZ130=5,G130,0)</f>
        <v>0</v>
      </c>
      <c r="CZ130" s="97">
        <v>0</v>
      </c>
    </row>
    <row r="131" spans="1:104" x14ac:dyDescent="0.2">
      <c r="A131" s="153"/>
      <c r="B131" s="154"/>
      <c r="C131" s="282" t="s">
        <v>175</v>
      </c>
      <c r="D131" s="283"/>
      <c r="E131" s="119">
        <v>0.2</v>
      </c>
      <c r="F131" s="120"/>
      <c r="G131" s="121"/>
      <c r="H131" s="167"/>
      <c r="M131" s="122" t="s">
        <v>175</v>
      </c>
      <c r="O131" s="115"/>
    </row>
    <row r="132" spans="1:104" x14ac:dyDescent="0.2">
      <c r="A132" s="153"/>
      <c r="B132" s="154"/>
      <c r="C132" s="282" t="s">
        <v>176</v>
      </c>
      <c r="D132" s="283"/>
      <c r="E132" s="119">
        <v>0.6</v>
      </c>
      <c r="F132" s="120"/>
      <c r="G132" s="121"/>
      <c r="H132" s="167"/>
      <c r="M132" s="122" t="s">
        <v>176</v>
      </c>
      <c r="O132" s="115"/>
    </row>
    <row r="133" spans="1:104" x14ac:dyDescent="0.2">
      <c r="A133" s="153"/>
      <c r="B133" s="154"/>
      <c r="C133" s="282" t="s">
        <v>177</v>
      </c>
      <c r="D133" s="283"/>
      <c r="E133" s="119">
        <v>1.2</v>
      </c>
      <c r="F133" s="120"/>
      <c r="G133" s="121"/>
      <c r="H133" s="167"/>
      <c r="M133" s="122" t="s">
        <v>177</v>
      </c>
      <c r="O133" s="115"/>
    </row>
    <row r="134" spans="1:104" x14ac:dyDescent="0.2">
      <c r="A134" s="153"/>
      <c r="B134" s="154"/>
      <c r="C134" s="282" t="s">
        <v>178</v>
      </c>
      <c r="D134" s="283"/>
      <c r="E134" s="119">
        <v>2.1</v>
      </c>
      <c r="F134" s="120"/>
      <c r="G134" s="121"/>
      <c r="H134" s="167"/>
      <c r="M134" s="122" t="s">
        <v>178</v>
      </c>
      <c r="O134" s="115"/>
    </row>
    <row r="135" spans="1:104" x14ac:dyDescent="0.2">
      <c r="A135" s="153"/>
      <c r="B135" s="154"/>
      <c r="C135" s="282" t="s">
        <v>179</v>
      </c>
      <c r="D135" s="283"/>
      <c r="E135" s="119">
        <v>0.35</v>
      </c>
      <c r="F135" s="120"/>
      <c r="G135" s="121"/>
      <c r="H135" s="167"/>
      <c r="M135" s="122" t="s">
        <v>179</v>
      </c>
      <c r="O135" s="115"/>
    </row>
    <row r="136" spans="1:104" x14ac:dyDescent="0.2">
      <c r="A136" s="150">
        <v>23</v>
      </c>
      <c r="B136" s="151" t="s">
        <v>180</v>
      </c>
      <c r="C136" s="152" t="s">
        <v>181</v>
      </c>
      <c r="D136" s="116" t="s">
        <v>83</v>
      </c>
      <c r="E136" s="117">
        <v>1.6379999999999999</v>
      </c>
      <c r="F136" s="117"/>
      <c r="G136" s="118">
        <f>E136*F136</f>
        <v>0</v>
      </c>
      <c r="H136" s="164" t="s">
        <v>320</v>
      </c>
      <c r="O136" s="115">
        <v>2</v>
      </c>
      <c r="AA136" s="97">
        <v>12</v>
      </c>
      <c r="AB136" s="97">
        <v>0</v>
      </c>
      <c r="AC136" s="97">
        <v>23</v>
      </c>
      <c r="AZ136" s="97">
        <v>1</v>
      </c>
      <c r="BA136" s="97">
        <f>IF(AZ136=1,G136,0)</f>
        <v>0</v>
      </c>
      <c r="BB136" s="97">
        <f>IF(AZ136=2,G136,0)</f>
        <v>0</v>
      </c>
      <c r="BC136" s="97">
        <f>IF(AZ136=3,G136,0)</f>
        <v>0</v>
      </c>
      <c r="BD136" s="97">
        <f>IF(AZ136=4,G136,0)</f>
        <v>0</v>
      </c>
      <c r="BE136" s="97">
        <f>IF(AZ136=5,G136,0)</f>
        <v>0</v>
      </c>
      <c r="CZ136" s="97">
        <v>1.65E-3</v>
      </c>
    </row>
    <row r="137" spans="1:104" x14ac:dyDescent="0.2">
      <c r="A137" s="153"/>
      <c r="B137" s="154"/>
      <c r="C137" s="282" t="s">
        <v>130</v>
      </c>
      <c r="D137" s="283"/>
      <c r="E137" s="119">
        <v>0</v>
      </c>
      <c r="F137" s="120"/>
      <c r="G137" s="121"/>
      <c r="H137" s="167"/>
      <c r="M137" s="122" t="s">
        <v>130</v>
      </c>
      <c r="O137" s="115"/>
    </row>
    <row r="138" spans="1:104" x14ac:dyDescent="0.2">
      <c r="A138" s="153"/>
      <c r="B138" s="154"/>
      <c r="C138" s="282" t="s">
        <v>131</v>
      </c>
      <c r="D138" s="283"/>
      <c r="E138" s="119">
        <v>0.20469999999999999</v>
      </c>
      <c r="F138" s="120"/>
      <c r="G138" s="121"/>
      <c r="H138" s="167"/>
      <c r="M138" s="122" t="s">
        <v>131</v>
      </c>
      <c r="O138" s="115"/>
    </row>
    <row r="139" spans="1:104" x14ac:dyDescent="0.2">
      <c r="A139" s="153"/>
      <c r="B139" s="154"/>
      <c r="C139" s="282" t="s">
        <v>132</v>
      </c>
      <c r="D139" s="283"/>
      <c r="E139" s="119">
        <v>0.40949999999999998</v>
      </c>
      <c r="F139" s="120"/>
      <c r="G139" s="121"/>
      <c r="H139" s="167"/>
      <c r="M139" s="122" t="s">
        <v>132</v>
      </c>
      <c r="O139" s="115"/>
    </row>
    <row r="140" spans="1:104" x14ac:dyDescent="0.2">
      <c r="A140" s="153"/>
      <c r="B140" s="154"/>
      <c r="C140" s="282" t="s">
        <v>133</v>
      </c>
      <c r="D140" s="283"/>
      <c r="E140" s="119">
        <v>1.0238</v>
      </c>
      <c r="F140" s="120"/>
      <c r="G140" s="121"/>
      <c r="H140" s="167"/>
      <c r="M140" s="122" t="s">
        <v>133</v>
      </c>
      <c r="O140" s="115"/>
    </row>
    <row r="141" spans="1:104" x14ac:dyDescent="0.2">
      <c r="A141" s="150">
        <v>24</v>
      </c>
      <c r="B141" s="151" t="s">
        <v>182</v>
      </c>
      <c r="C141" s="152" t="s">
        <v>183</v>
      </c>
      <c r="D141" s="116" t="s">
        <v>83</v>
      </c>
      <c r="E141" s="117">
        <v>1.4213</v>
      </c>
      <c r="F141" s="117"/>
      <c r="G141" s="118">
        <f>E141*F141</f>
        <v>0</v>
      </c>
      <c r="H141" s="164" t="s">
        <v>320</v>
      </c>
      <c r="O141" s="115">
        <v>2</v>
      </c>
      <c r="AA141" s="97">
        <v>12</v>
      </c>
      <c r="AB141" s="97">
        <v>0</v>
      </c>
      <c r="AC141" s="97">
        <v>24</v>
      </c>
      <c r="AZ141" s="97">
        <v>1</v>
      </c>
      <c r="BA141" s="97">
        <f>IF(AZ141=1,G141,0)</f>
        <v>0</v>
      </c>
      <c r="BB141" s="97">
        <f>IF(AZ141=2,G141,0)</f>
        <v>0</v>
      </c>
      <c r="BC141" s="97">
        <f>IF(AZ141=3,G141,0)</f>
        <v>0</v>
      </c>
      <c r="BD141" s="97">
        <f>IF(AZ141=4,G141,0)</f>
        <v>0</v>
      </c>
      <c r="BE141" s="97">
        <f>IF(AZ141=5,G141,0)</f>
        <v>0</v>
      </c>
      <c r="CZ141" s="97">
        <v>0</v>
      </c>
    </row>
    <row r="142" spans="1:104" x14ac:dyDescent="0.2">
      <c r="A142" s="153"/>
      <c r="B142" s="154"/>
      <c r="C142" s="282" t="s">
        <v>130</v>
      </c>
      <c r="D142" s="283"/>
      <c r="E142" s="119">
        <v>0</v>
      </c>
      <c r="F142" s="120"/>
      <c r="G142" s="121"/>
      <c r="H142" s="167"/>
      <c r="M142" s="122" t="s">
        <v>130</v>
      </c>
      <c r="O142" s="115"/>
    </row>
    <row r="143" spans="1:104" x14ac:dyDescent="0.2">
      <c r="A143" s="153"/>
      <c r="B143" s="154"/>
      <c r="C143" s="282" t="s">
        <v>135</v>
      </c>
      <c r="D143" s="283"/>
      <c r="E143" s="119">
        <v>0.1777</v>
      </c>
      <c r="F143" s="120"/>
      <c r="G143" s="121"/>
      <c r="H143" s="167"/>
      <c r="M143" s="122" t="s">
        <v>135</v>
      </c>
      <c r="O143" s="115"/>
    </row>
    <row r="144" spans="1:104" x14ac:dyDescent="0.2">
      <c r="A144" s="153"/>
      <c r="B144" s="154"/>
      <c r="C144" s="282" t="s">
        <v>136</v>
      </c>
      <c r="D144" s="283"/>
      <c r="E144" s="119">
        <v>0.3553</v>
      </c>
      <c r="F144" s="120"/>
      <c r="G144" s="121"/>
      <c r="H144" s="167"/>
      <c r="M144" s="122" t="s">
        <v>136</v>
      </c>
      <c r="O144" s="115"/>
    </row>
    <row r="145" spans="1:104" x14ac:dyDescent="0.2">
      <c r="A145" s="153"/>
      <c r="B145" s="154"/>
      <c r="C145" s="282" t="s">
        <v>137</v>
      </c>
      <c r="D145" s="283"/>
      <c r="E145" s="119">
        <v>0.88829999999999998</v>
      </c>
      <c r="F145" s="120"/>
      <c r="G145" s="121"/>
      <c r="H145" s="167"/>
      <c r="M145" s="122" t="s">
        <v>137</v>
      </c>
      <c r="O145" s="115"/>
    </row>
    <row r="146" spans="1:104" x14ac:dyDescent="0.2">
      <c r="A146" s="150">
        <v>25</v>
      </c>
      <c r="B146" s="151" t="s">
        <v>184</v>
      </c>
      <c r="C146" s="152" t="s">
        <v>185</v>
      </c>
      <c r="D146" s="116" t="s">
        <v>186</v>
      </c>
      <c r="E146" s="117">
        <v>1.2500000000000001E-2</v>
      </c>
      <c r="F146" s="117"/>
      <c r="G146" s="118">
        <f>E146*F146</f>
        <v>0</v>
      </c>
      <c r="H146" s="164" t="s">
        <v>320</v>
      </c>
      <c r="O146" s="115">
        <v>2</v>
      </c>
      <c r="AA146" s="97">
        <v>12</v>
      </c>
      <c r="AB146" s="97">
        <v>0</v>
      </c>
      <c r="AC146" s="97">
        <v>25</v>
      </c>
      <c r="AZ146" s="97">
        <v>1</v>
      </c>
      <c r="BA146" s="97">
        <f>IF(AZ146=1,G146,0)</f>
        <v>0</v>
      </c>
      <c r="BB146" s="97">
        <f>IF(AZ146=2,G146,0)</f>
        <v>0</v>
      </c>
      <c r="BC146" s="97">
        <f>IF(AZ146=3,G146,0)</f>
        <v>0</v>
      </c>
      <c r="BD146" s="97">
        <f>IF(AZ146=4,G146,0)</f>
        <v>0</v>
      </c>
      <c r="BE146" s="97">
        <f>IF(AZ146=5,G146,0)</f>
        <v>0</v>
      </c>
      <c r="CZ146" s="97">
        <v>0</v>
      </c>
    </row>
    <row r="147" spans="1:104" x14ac:dyDescent="0.2">
      <c r="A147" s="153"/>
      <c r="B147" s="154"/>
      <c r="C147" s="282" t="s">
        <v>187</v>
      </c>
      <c r="D147" s="283"/>
      <c r="E147" s="119">
        <v>1.2500000000000001E-2</v>
      </c>
      <c r="F147" s="120"/>
      <c r="G147" s="121"/>
      <c r="H147" s="167"/>
      <c r="M147" s="122" t="s">
        <v>187</v>
      </c>
      <c r="O147" s="115"/>
    </row>
    <row r="148" spans="1:104" x14ac:dyDescent="0.2">
      <c r="A148" s="150">
        <v>26</v>
      </c>
      <c r="B148" s="151" t="s">
        <v>188</v>
      </c>
      <c r="C148" s="152" t="s">
        <v>189</v>
      </c>
      <c r="D148" s="116" t="s">
        <v>111</v>
      </c>
      <c r="E148" s="117">
        <v>34.700000000000003</v>
      </c>
      <c r="F148" s="117"/>
      <c r="G148" s="118">
        <f>E148*F148</f>
        <v>0</v>
      </c>
      <c r="H148" s="164" t="s">
        <v>320</v>
      </c>
      <c r="O148" s="115">
        <v>2</v>
      </c>
      <c r="AA148" s="97">
        <v>12</v>
      </c>
      <c r="AB148" s="97">
        <v>0</v>
      </c>
      <c r="AC148" s="97">
        <v>26</v>
      </c>
      <c r="AZ148" s="97">
        <v>1</v>
      </c>
      <c r="BA148" s="97">
        <f>IF(AZ148=1,G148,0)</f>
        <v>0</v>
      </c>
      <c r="BB148" s="97">
        <f>IF(AZ148=2,G148,0)</f>
        <v>0</v>
      </c>
      <c r="BC148" s="97">
        <f>IF(AZ148=3,G148,0)</f>
        <v>0</v>
      </c>
      <c r="BD148" s="97">
        <f>IF(AZ148=4,G148,0)</f>
        <v>0</v>
      </c>
      <c r="BE148" s="97">
        <f>IF(AZ148=5,G148,0)</f>
        <v>0</v>
      </c>
      <c r="CZ148" s="97">
        <v>4.8999999999999998E-4</v>
      </c>
    </row>
    <row r="149" spans="1:104" x14ac:dyDescent="0.2">
      <c r="A149" s="153"/>
      <c r="B149" s="154"/>
      <c r="C149" s="282" t="s">
        <v>112</v>
      </c>
      <c r="D149" s="283"/>
      <c r="E149" s="119">
        <v>0</v>
      </c>
      <c r="F149" s="120"/>
      <c r="G149" s="121"/>
      <c r="H149" s="167"/>
      <c r="M149" s="122" t="s">
        <v>112</v>
      </c>
      <c r="O149" s="115"/>
    </row>
    <row r="150" spans="1:104" x14ac:dyDescent="0.2">
      <c r="A150" s="153"/>
      <c r="B150" s="154"/>
      <c r="C150" s="282" t="s">
        <v>113</v>
      </c>
      <c r="D150" s="283"/>
      <c r="E150" s="119">
        <v>5.3</v>
      </c>
      <c r="F150" s="120"/>
      <c r="G150" s="121"/>
      <c r="H150" s="167"/>
      <c r="M150" s="122" t="s">
        <v>113</v>
      </c>
      <c r="O150" s="115"/>
    </row>
    <row r="151" spans="1:104" x14ac:dyDescent="0.2">
      <c r="A151" s="153"/>
      <c r="B151" s="154"/>
      <c r="C151" s="282" t="s">
        <v>114</v>
      </c>
      <c r="D151" s="283"/>
      <c r="E151" s="119">
        <v>9.8000000000000007</v>
      </c>
      <c r="F151" s="120"/>
      <c r="G151" s="121"/>
      <c r="H151" s="167"/>
      <c r="M151" s="122" t="s">
        <v>114</v>
      </c>
      <c r="O151" s="115"/>
    </row>
    <row r="152" spans="1:104" x14ac:dyDescent="0.2">
      <c r="A152" s="153"/>
      <c r="B152" s="154"/>
      <c r="C152" s="282" t="s">
        <v>115</v>
      </c>
      <c r="D152" s="283"/>
      <c r="E152" s="119">
        <v>19.600000000000001</v>
      </c>
      <c r="F152" s="120"/>
      <c r="G152" s="121"/>
      <c r="H152" s="167"/>
      <c r="M152" s="122" t="s">
        <v>115</v>
      </c>
      <c r="O152" s="115"/>
    </row>
    <row r="153" spans="1:104" x14ac:dyDescent="0.2">
      <c r="A153" s="150">
        <v>27</v>
      </c>
      <c r="B153" s="151" t="s">
        <v>190</v>
      </c>
      <c r="C153" s="152" t="s">
        <v>191</v>
      </c>
      <c r="D153" s="116" t="s">
        <v>111</v>
      </c>
      <c r="E153" s="117">
        <v>4.5999999999999996</v>
      </c>
      <c r="F153" s="117"/>
      <c r="G153" s="118">
        <f>E153*F153</f>
        <v>0</v>
      </c>
      <c r="H153" s="164" t="s">
        <v>320</v>
      </c>
      <c r="O153" s="115">
        <v>2</v>
      </c>
      <c r="AA153" s="97">
        <v>12</v>
      </c>
      <c r="AB153" s="97">
        <v>0</v>
      </c>
      <c r="AC153" s="97">
        <v>27</v>
      </c>
      <c r="AZ153" s="97">
        <v>1</v>
      </c>
      <c r="BA153" s="97">
        <f>IF(AZ153=1,G153,0)</f>
        <v>0</v>
      </c>
      <c r="BB153" s="97">
        <f>IF(AZ153=2,G153,0)</f>
        <v>0</v>
      </c>
      <c r="BC153" s="97">
        <f>IF(AZ153=3,G153,0)</f>
        <v>0</v>
      </c>
      <c r="BD153" s="97">
        <f>IF(AZ153=4,G153,0)</f>
        <v>0</v>
      </c>
      <c r="BE153" s="97">
        <f>IF(AZ153=5,G153,0)</f>
        <v>0</v>
      </c>
      <c r="CZ153" s="97">
        <v>4.8999999999999998E-4</v>
      </c>
    </row>
    <row r="154" spans="1:104" x14ac:dyDescent="0.2">
      <c r="A154" s="153"/>
      <c r="B154" s="154"/>
      <c r="C154" s="282" t="s">
        <v>118</v>
      </c>
      <c r="D154" s="283"/>
      <c r="E154" s="119">
        <v>0</v>
      </c>
      <c r="F154" s="120"/>
      <c r="G154" s="121"/>
      <c r="H154" s="167"/>
      <c r="M154" s="122" t="s">
        <v>118</v>
      </c>
      <c r="O154" s="115"/>
    </row>
    <row r="155" spans="1:104" x14ac:dyDescent="0.2">
      <c r="A155" s="153"/>
      <c r="B155" s="154"/>
      <c r="C155" s="282" t="s">
        <v>119</v>
      </c>
      <c r="D155" s="283"/>
      <c r="E155" s="119">
        <v>0.75</v>
      </c>
      <c r="F155" s="120"/>
      <c r="G155" s="121"/>
      <c r="H155" s="167"/>
      <c r="M155" s="122" t="s">
        <v>119</v>
      </c>
      <c r="O155" s="115"/>
    </row>
    <row r="156" spans="1:104" x14ac:dyDescent="0.2">
      <c r="A156" s="153"/>
      <c r="B156" s="154"/>
      <c r="C156" s="282" t="s">
        <v>120</v>
      </c>
      <c r="D156" s="283"/>
      <c r="E156" s="119">
        <v>1.1000000000000001</v>
      </c>
      <c r="F156" s="120"/>
      <c r="G156" s="121"/>
      <c r="H156" s="167"/>
      <c r="M156" s="122" t="s">
        <v>120</v>
      </c>
      <c r="O156" s="115"/>
    </row>
    <row r="157" spans="1:104" x14ac:dyDescent="0.2">
      <c r="A157" s="153"/>
      <c r="B157" s="154"/>
      <c r="C157" s="282" t="s">
        <v>121</v>
      </c>
      <c r="D157" s="283"/>
      <c r="E157" s="119">
        <v>2.75</v>
      </c>
      <c r="F157" s="120"/>
      <c r="G157" s="121"/>
      <c r="H157" s="167"/>
      <c r="M157" s="122" t="s">
        <v>121</v>
      </c>
      <c r="O157" s="115"/>
    </row>
    <row r="158" spans="1:104" x14ac:dyDescent="0.2">
      <c r="A158" s="150">
        <v>28</v>
      </c>
      <c r="B158" s="151" t="s">
        <v>192</v>
      </c>
      <c r="C158" s="152" t="s">
        <v>193</v>
      </c>
      <c r="D158" s="116" t="s">
        <v>111</v>
      </c>
      <c r="E158" s="117">
        <v>11.9</v>
      </c>
      <c r="F158" s="117"/>
      <c r="G158" s="118">
        <f>E158*F158</f>
        <v>0</v>
      </c>
      <c r="H158" s="164" t="s">
        <v>320</v>
      </c>
      <c r="O158" s="115">
        <v>2</v>
      </c>
      <c r="AA158" s="97">
        <v>12</v>
      </c>
      <c r="AB158" s="97">
        <v>0</v>
      </c>
      <c r="AC158" s="97">
        <v>28</v>
      </c>
      <c r="AZ158" s="97">
        <v>1</v>
      </c>
      <c r="BA158" s="97">
        <f>IF(AZ158=1,G158,0)</f>
        <v>0</v>
      </c>
      <c r="BB158" s="97">
        <f>IF(AZ158=2,G158,0)</f>
        <v>0</v>
      </c>
      <c r="BC158" s="97">
        <f>IF(AZ158=3,G158,0)</f>
        <v>0</v>
      </c>
      <c r="BD158" s="97">
        <f>IF(AZ158=4,G158,0)</f>
        <v>0</v>
      </c>
      <c r="BE158" s="97">
        <f>IF(AZ158=5,G158,0)</f>
        <v>0</v>
      </c>
      <c r="CZ158" s="97">
        <v>4.8999999999999998E-4</v>
      </c>
    </row>
    <row r="159" spans="1:104" x14ac:dyDescent="0.2">
      <c r="A159" s="153"/>
      <c r="B159" s="154"/>
      <c r="C159" s="282" t="s">
        <v>112</v>
      </c>
      <c r="D159" s="283"/>
      <c r="E159" s="119">
        <v>0</v>
      </c>
      <c r="F159" s="120"/>
      <c r="G159" s="121"/>
      <c r="H159" s="167"/>
      <c r="M159" s="122" t="s">
        <v>112</v>
      </c>
      <c r="O159" s="115"/>
    </row>
    <row r="160" spans="1:104" x14ac:dyDescent="0.2">
      <c r="A160" s="153"/>
      <c r="B160" s="154"/>
      <c r="C160" s="282" t="s">
        <v>124</v>
      </c>
      <c r="D160" s="283"/>
      <c r="E160" s="119">
        <v>1.7</v>
      </c>
      <c r="F160" s="120"/>
      <c r="G160" s="121"/>
      <c r="H160" s="167"/>
      <c r="M160" s="122" t="s">
        <v>124</v>
      </c>
      <c r="O160" s="115"/>
    </row>
    <row r="161" spans="1:104" x14ac:dyDescent="0.2">
      <c r="A161" s="153"/>
      <c r="B161" s="154"/>
      <c r="C161" s="282" t="s">
        <v>125</v>
      </c>
      <c r="D161" s="283"/>
      <c r="E161" s="119">
        <v>3.4</v>
      </c>
      <c r="F161" s="120"/>
      <c r="G161" s="121"/>
      <c r="H161" s="167"/>
      <c r="M161" s="122" t="s">
        <v>125</v>
      </c>
      <c r="O161" s="115"/>
    </row>
    <row r="162" spans="1:104" x14ac:dyDescent="0.2">
      <c r="A162" s="153"/>
      <c r="B162" s="154"/>
      <c r="C162" s="282" t="s">
        <v>126</v>
      </c>
      <c r="D162" s="283"/>
      <c r="E162" s="119">
        <v>6.8</v>
      </c>
      <c r="F162" s="120"/>
      <c r="G162" s="121"/>
      <c r="H162" s="167"/>
      <c r="M162" s="122" t="s">
        <v>126</v>
      </c>
      <c r="O162" s="115"/>
    </row>
    <row r="163" spans="1:104" x14ac:dyDescent="0.2">
      <c r="A163" s="150">
        <v>29</v>
      </c>
      <c r="B163" s="151" t="s">
        <v>194</v>
      </c>
      <c r="C163" s="152" t="s">
        <v>195</v>
      </c>
      <c r="D163" s="116" t="s">
        <v>74</v>
      </c>
      <c r="E163" s="117">
        <v>10</v>
      </c>
      <c r="F163" s="117"/>
      <c r="G163" s="118">
        <f>E163*F163</f>
        <v>0</v>
      </c>
      <c r="H163" s="164" t="s">
        <v>319</v>
      </c>
      <c r="O163" s="115">
        <v>2</v>
      </c>
      <c r="AA163" s="97">
        <v>12</v>
      </c>
      <c r="AB163" s="97">
        <v>0</v>
      </c>
      <c r="AC163" s="97">
        <v>29</v>
      </c>
      <c r="AZ163" s="97">
        <v>1</v>
      </c>
      <c r="BA163" s="97">
        <f>IF(AZ163=1,G163,0)</f>
        <v>0</v>
      </c>
      <c r="BB163" s="97">
        <f>IF(AZ163=2,G163,0)</f>
        <v>0</v>
      </c>
      <c r="BC163" s="97">
        <f>IF(AZ163=3,G163,0)</f>
        <v>0</v>
      </c>
      <c r="BD163" s="97">
        <f>IF(AZ163=4,G163,0)</f>
        <v>0</v>
      </c>
      <c r="BE163" s="97">
        <f>IF(AZ163=5,G163,0)</f>
        <v>0</v>
      </c>
      <c r="CZ163" s="97">
        <v>0</v>
      </c>
    </row>
    <row r="164" spans="1:104" x14ac:dyDescent="0.2">
      <c r="A164" s="153"/>
      <c r="B164" s="154"/>
      <c r="C164" s="282" t="s">
        <v>196</v>
      </c>
      <c r="D164" s="283"/>
      <c r="E164" s="119">
        <v>1</v>
      </c>
      <c r="F164" s="120"/>
      <c r="G164" s="121"/>
      <c r="H164" s="167"/>
      <c r="M164" s="122" t="s">
        <v>196</v>
      </c>
      <c r="O164" s="115"/>
    </row>
    <row r="165" spans="1:104" x14ac:dyDescent="0.2">
      <c r="A165" s="153"/>
      <c r="B165" s="154"/>
      <c r="C165" s="282" t="s">
        <v>197</v>
      </c>
      <c r="D165" s="283"/>
      <c r="E165" s="119">
        <v>9</v>
      </c>
      <c r="F165" s="120"/>
      <c r="G165" s="121"/>
      <c r="H165" s="167"/>
      <c r="M165" s="122" t="s">
        <v>197</v>
      </c>
      <c r="O165" s="115"/>
    </row>
    <row r="166" spans="1:104" x14ac:dyDescent="0.2">
      <c r="A166" s="150">
        <v>30</v>
      </c>
      <c r="B166" s="151" t="s">
        <v>198</v>
      </c>
      <c r="C166" s="152" t="s">
        <v>199</v>
      </c>
      <c r="D166" s="116" t="s">
        <v>74</v>
      </c>
      <c r="E166" s="117">
        <v>3</v>
      </c>
      <c r="F166" s="117"/>
      <c r="G166" s="118">
        <f>E166*F166</f>
        <v>0</v>
      </c>
      <c r="H166" s="164" t="s">
        <v>319</v>
      </c>
      <c r="O166" s="115">
        <v>2</v>
      </c>
      <c r="AA166" s="97">
        <v>12</v>
      </c>
      <c r="AB166" s="97">
        <v>0</v>
      </c>
      <c r="AC166" s="97">
        <v>30</v>
      </c>
      <c r="AZ166" s="97">
        <v>1</v>
      </c>
      <c r="BA166" s="97">
        <f>IF(AZ166=1,G166,0)</f>
        <v>0</v>
      </c>
      <c r="BB166" s="97">
        <f>IF(AZ166=2,G166,0)</f>
        <v>0</v>
      </c>
      <c r="BC166" s="97">
        <f>IF(AZ166=3,G166,0)</f>
        <v>0</v>
      </c>
      <c r="BD166" s="97">
        <f>IF(AZ166=4,G166,0)</f>
        <v>0</v>
      </c>
      <c r="BE166" s="97">
        <f>IF(AZ166=5,G166,0)</f>
        <v>0</v>
      </c>
      <c r="CZ166" s="97">
        <v>0</v>
      </c>
    </row>
    <row r="167" spans="1:104" x14ac:dyDescent="0.2">
      <c r="A167" s="153"/>
      <c r="B167" s="154"/>
      <c r="C167" s="282" t="s">
        <v>200</v>
      </c>
      <c r="D167" s="283"/>
      <c r="E167" s="119">
        <v>3</v>
      </c>
      <c r="F167" s="120"/>
      <c r="G167" s="121"/>
      <c r="H167" s="167"/>
      <c r="M167" s="122" t="s">
        <v>200</v>
      </c>
      <c r="O167" s="115"/>
    </row>
    <row r="168" spans="1:104" x14ac:dyDescent="0.2">
      <c r="A168" s="150">
        <v>31</v>
      </c>
      <c r="B168" s="151" t="s">
        <v>201</v>
      </c>
      <c r="C168" s="152" t="s">
        <v>202</v>
      </c>
      <c r="D168" s="116" t="s">
        <v>74</v>
      </c>
      <c r="E168" s="117">
        <v>1</v>
      </c>
      <c r="F168" s="117"/>
      <c r="G168" s="118">
        <f>E168*F168</f>
        <v>0</v>
      </c>
      <c r="H168" s="164" t="s">
        <v>319</v>
      </c>
      <c r="O168" s="115">
        <v>2</v>
      </c>
      <c r="AA168" s="97">
        <v>12</v>
      </c>
      <c r="AB168" s="97">
        <v>0</v>
      </c>
      <c r="AC168" s="97">
        <v>31</v>
      </c>
      <c r="AZ168" s="97">
        <v>1</v>
      </c>
      <c r="BA168" s="97">
        <f>IF(AZ168=1,G168,0)</f>
        <v>0</v>
      </c>
      <c r="BB168" s="97">
        <f>IF(AZ168=2,G168,0)</f>
        <v>0</v>
      </c>
      <c r="BC168" s="97">
        <f>IF(AZ168=3,G168,0)</f>
        <v>0</v>
      </c>
      <c r="BD168" s="97">
        <f>IF(AZ168=4,G168,0)</f>
        <v>0</v>
      </c>
      <c r="BE168" s="97">
        <f>IF(AZ168=5,G168,0)</f>
        <v>0</v>
      </c>
      <c r="CZ168" s="97">
        <v>0</v>
      </c>
    </row>
    <row r="169" spans="1:104" x14ac:dyDescent="0.2">
      <c r="A169" s="153"/>
      <c r="B169" s="154"/>
      <c r="C169" s="282" t="s">
        <v>203</v>
      </c>
      <c r="D169" s="283"/>
      <c r="E169" s="119">
        <v>1</v>
      </c>
      <c r="F169" s="120"/>
      <c r="G169" s="121"/>
      <c r="H169" s="167"/>
      <c r="M169" s="122" t="s">
        <v>203</v>
      </c>
      <c r="O169" s="115"/>
    </row>
    <row r="170" spans="1:104" x14ac:dyDescent="0.2">
      <c r="A170" s="150">
        <v>32</v>
      </c>
      <c r="B170" s="151" t="s">
        <v>204</v>
      </c>
      <c r="C170" s="152" t="s">
        <v>205</v>
      </c>
      <c r="D170" s="116" t="s">
        <v>74</v>
      </c>
      <c r="E170" s="117">
        <v>1</v>
      </c>
      <c r="F170" s="117"/>
      <c r="G170" s="118">
        <f>E170*F170</f>
        <v>0</v>
      </c>
      <c r="H170" s="164" t="s">
        <v>319</v>
      </c>
      <c r="O170" s="115">
        <v>2</v>
      </c>
      <c r="AA170" s="97">
        <v>12</v>
      </c>
      <c r="AB170" s="97">
        <v>0</v>
      </c>
      <c r="AC170" s="97">
        <v>32</v>
      </c>
      <c r="AZ170" s="97">
        <v>1</v>
      </c>
      <c r="BA170" s="97">
        <f>IF(AZ170=1,G170,0)</f>
        <v>0</v>
      </c>
      <c r="BB170" s="97">
        <f>IF(AZ170=2,G170,0)</f>
        <v>0</v>
      </c>
      <c r="BC170" s="97">
        <f>IF(AZ170=3,G170,0)</f>
        <v>0</v>
      </c>
      <c r="BD170" s="97">
        <f>IF(AZ170=4,G170,0)</f>
        <v>0</v>
      </c>
      <c r="BE170" s="97">
        <f>IF(AZ170=5,G170,0)</f>
        <v>0</v>
      </c>
      <c r="CZ170" s="97">
        <v>0</v>
      </c>
    </row>
    <row r="171" spans="1:104" x14ac:dyDescent="0.2">
      <c r="A171" s="153"/>
      <c r="B171" s="154"/>
      <c r="C171" s="282" t="s">
        <v>206</v>
      </c>
      <c r="D171" s="283"/>
      <c r="E171" s="119">
        <v>1</v>
      </c>
      <c r="F171" s="120"/>
      <c r="G171" s="121"/>
      <c r="H171" s="167"/>
      <c r="M171" s="122" t="s">
        <v>206</v>
      </c>
      <c r="O171" s="115"/>
    </row>
    <row r="172" spans="1:104" x14ac:dyDescent="0.2">
      <c r="A172" s="150">
        <v>33</v>
      </c>
      <c r="B172" s="151" t="s">
        <v>207</v>
      </c>
      <c r="C172" s="152" t="s">
        <v>208</v>
      </c>
      <c r="D172" s="116" t="s">
        <v>83</v>
      </c>
      <c r="E172" s="117">
        <v>0.5</v>
      </c>
      <c r="F172" s="117"/>
      <c r="G172" s="118">
        <f>E172*F172</f>
        <v>0</v>
      </c>
      <c r="H172" s="164" t="s">
        <v>320</v>
      </c>
      <c r="O172" s="115">
        <v>2</v>
      </c>
      <c r="AA172" s="97">
        <v>12</v>
      </c>
      <c r="AB172" s="97">
        <v>0</v>
      </c>
      <c r="AC172" s="97">
        <v>33</v>
      </c>
      <c r="AZ172" s="97">
        <v>1</v>
      </c>
      <c r="BA172" s="97">
        <f>IF(AZ172=1,G172,0)</f>
        <v>0</v>
      </c>
      <c r="BB172" s="97">
        <f>IF(AZ172=2,G172,0)</f>
        <v>0</v>
      </c>
      <c r="BC172" s="97">
        <f>IF(AZ172=3,G172,0)</f>
        <v>0</v>
      </c>
      <c r="BD172" s="97">
        <f>IF(AZ172=4,G172,0)</f>
        <v>0</v>
      </c>
      <c r="BE172" s="97">
        <f>IF(AZ172=5,G172,0)</f>
        <v>0</v>
      </c>
      <c r="CZ172" s="97">
        <v>0</v>
      </c>
    </row>
    <row r="173" spans="1:104" x14ac:dyDescent="0.2">
      <c r="A173" s="153"/>
      <c r="B173" s="154"/>
      <c r="C173" s="282" t="s">
        <v>209</v>
      </c>
      <c r="D173" s="283"/>
      <c r="E173" s="119">
        <v>0.5</v>
      </c>
      <c r="F173" s="120"/>
      <c r="G173" s="121"/>
      <c r="H173" s="167"/>
      <c r="M173" s="122" t="s">
        <v>209</v>
      </c>
      <c r="O173" s="115"/>
    </row>
    <row r="174" spans="1:104" x14ac:dyDescent="0.2">
      <c r="A174" s="150">
        <v>34</v>
      </c>
      <c r="B174" s="151" t="s">
        <v>210</v>
      </c>
      <c r="C174" s="152" t="s">
        <v>211</v>
      </c>
      <c r="D174" s="116" t="s">
        <v>83</v>
      </c>
      <c r="E174" s="117">
        <v>0.75</v>
      </c>
      <c r="F174" s="117"/>
      <c r="G174" s="118">
        <f>E174*F174</f>
        <v>0</v>
      </c>
      <c r="H174" s="164" t="s">
        <v>320</v>
      </c>
      <c r="O174" s="115">
        <v>2</v>
      </c>
      <c r="AA174" s="97">
        <v>12</v>
      </c>
      <c r="AB174" s="97">
        <v>0</v>
      </c>
      <c r="AC174" s="97">
        <v>34</v>
      </c>
      <c r="AZ174" s="97">
        <v>1</v>
      </c>
      <c r="BA174" s="97">
        <f>IF(AZ174=1,G174,0)</f>
        <v>0</v>
      </c>
      <c r="BB174" s="97">
        <f>IF(AZ174=2,G174,0)</f>
        <v>0</v>
      </c>
      <c r="BC174" s="97">
        <f>IF(AZ174=3,G174,0)</f>
        <v>0</v>
      </c>
      <c r="BD174" s="97">
        <f>IF(AZ174=4,G174,0)</f>
        <v>0</v>
      </c>
      <c r="BE174" s="97">
        <f>IF(AZ174=5,G174,0)</f>
        <v>0</v>
      </c>
      <c r="CZ174" s="97">
        <v>0</v>
      </c>
    </row>
    <row r="175" spans="1:104" x14ac:dyDescent="0.2">
      <c r="A175" s="153"/>
      <c r="B175" s="154"/>
      <c r="C175" s="282" t="s">
        <v>212</v>
      </c>
      <c r="D175" s="283"/>
      <c r="E175" s="119">
        <v>0.75</v>
      </c>
      <c r="F175" s="120"/>
      <c r="G175" s="121"/>
      <c r="H175" s="167"/>
      <c r="M175" s="122" t="s">
        <v>212</v>
      </c>
      <c r="O175" s="115"/>
    </row>
    <row r="176" spans="1:104" x14ac:dyDescent="0.2">
      <c r="A176" s="150">
        <v>35</v>
      </c>
      <c r="B176" s="151" t="s">
        <v>213</v>
      </c>
      <c r="C176" s="152" t="s">
        <v>214</v>
      </c>
      <c r="D176" s="116" t="s">
        <v>83</v>
      </c>
      <c r="E176" s="117">
        <v>0.25</v>
      </c>
      <c r="F176" s="117"/>
      <c r="G176" s="118">
        <f>E176*F176</f>
        <v>0</v>
      </c>
      <c r="H176" s="164" t="s">
        <v>320</v>
      </c>
      <c r="O176" s="115">
        <v>2</v>
      </c>
      <c r="AA176" s="97">
        <v>12</v>
      </c>
      <c r="AB176" s="97">
        <v>0</v>
      </c>
      <c r="AC176" s="97">
        <v>35</v>
      </c>
      <c r="AZ176" s="97">
        <v>1</v>
      </c>
      <c r="BA176" s="97">
        <f>IF(AZ176=1,G176,0)</f>
        <v>0</v>
      </c>
      <c r="BB176" s="97">
        <f>IF(AZ176=2,G176,0)</f>
        <v>0</v>
      </c>
      <c r="BC176" s="97">
        <f>IF(AZ176=3,G176,0)</f>
        <v>0</v>
      </c>
      <c r="BD176" s="97">
        <f>IF(AZ176=4,G176,0)</f>
        <v>0</v>
      </c>
      <c r="BE176" s="97">
        <f>IF(AZ176=5,G176,0)</f>
        <v>0</v>
      </c>
      <c r="CZ176" s="97">
        <v>0</v>
      </c>
    </row>
    <row r="177" spans="1:104" x14ac:dyDescent="0.2">
      <c r="A177" s="153"/>
      <c r="B177" s="154"/>
      <c r="C177" s="282" t="s">
        <v>215</v>
      </c>
      <c r="D177" s="283"/>
      <c r="E177" s="119">
        <v>0.25</v>
      </c>
      <c r="F177" s="120"/>
      <c r="G177" s="121"/>
      <c r="H177" s="167"/>
      <c r="M177" s="122" t="s">
        <v>215</v>
      </c>
      <c r="O177" s="115"/>
    </row>
    <row r="178" spans="1:104" x14ac:dyDescent="0.2">
      <c r="A178" s="150">
        <v>36</v>
      </c>
      <c r="B178" s="151" t="s">
        <v>216</v>
      </c>
      <c r="C178" s="152" t="s">
        <v>217</v>
      </c>
      <c r="D178" s="116" t="s">
        <v>83</v>
      </c>
      <c r="E178" s="117">
        <v>0.25</v>
      </c>
      <c r="F178" s="117"/>
      <c r="G178" s="118">
        <f>E178*F178</f>
        <v>0</v>
      </c>
      <c r="H178" s="164" t="s">
        <v>320</v>
      </c>
      <c r="O178" s="115">
        <v>2</v>
      </c>
      <c r="AA178" s="97">
        <v>12</v>
      </c>
      <c r="AB178" s="97">
        <v>0</v>
      </c>
      <c r="AC178" s="97">
        <v>36</v>
      </c>
      <c r="AZ178" s="97">
        <v>1</v>
      </c>
      <c r="BA178" s="97">
        <f>IF(AZ178=1,G178,0)</f>
        <v>0</v>
      </c>
      <c r="BB178" s="97">
        <f>IF(AZ178=2,G178,0)</f>
        <v>0</v>
      </c>
      <c r="BC178" s="97">
        <f>IF(AZ178=3,G178,0)</f>
        <v>0</v>
      </c>
      <c r="BD178" s="97">
        <f>IF(AZ178=4,G178,0)</f>
        <v>0</v>
      </c>
      <c r="BE178" s="97">
        <f>IF(AZ178=5,G178,0)</f>
        <v>0</v>
      </c>
      <c r="CZ178" s="97">
        <v>0</v>
      </c>
    </row>
    <row r="179" spans="1:104" x14ac:dyDescent="0.2">
      <c r="A179" s="153"/>
      <c r="B179" s="154"/>
      <c r="C179" s="282" t="s">
        <v>215</v>
      </c>
      <c r="D179" s="283"/>
      <c r="E179" s="119">
        <v>0.25</v>
      </c>
      <c r="F179" s="120"/>
      <c r="G179" s="121"/>
      <c r="H179" s="167"/>
      <c r="M179" s="122" t="s">
        <v>215</v>
      </c>
      <c r="O179" s="115"/>
    </row>
    <row r="180" spans="1:104" x14ac:dyDescent="0.2">
      <c r="A180" s="150">
        <v>37</v>
      </c>
      <c r="B180" s="151" t="s">
        <v>218</v>
      </c>
      <c r="C180" s="152" t="s">
        <v>219</v>
      </c>
      <c r="D180" s="116" t="s">
        <v>220</v>
      </c>
      <c r="E180" s="117">
        <v>2.39</v>
      </c>
      <c r="F180" s="117"/>
      <c r="G180" s="118">
        <f>E180*F180</f>
        <v>0</v>
      </c>
      <c r="H180" s="164" t="s">
        <v>320</v>
      </c>
      <c r="O180" s="115">
        <v>2</v>
      </c>
      <c r="AA180" s="97">
        <v>12</v>
      </c>
      <c r="AB180" s="97">
        <v>0</v>
      </c>
      <c r="AC180" s="97">
        <v>37</v>
      </c>
      <c r="AZ180" s="97">
        <v>1</v>
      </c>
      <c r="BA180" s="97">
        <f>IF(AZ180=1,G180,0)</f>
        <v>0</v>
      </c>
      <c r="BB180" s="97">
        <f>IF(AZ180=2,G180,0)</f>
        <v>0</v>
      </c>
      <c r="BC180" s="97">
        <f>IF(AZ180=3,G180,0)</f>
        <v>0</v>
      </c>
      <c r="BD180" s="97">
        <f>IF(AZ180=4,G180,0)</f>
        <v>0</v>
      </c>
      <c r="BE180" s="97">
        <f>IF(AZ180=5,G180,0)</f>
        <v>0</v>
      </c>
      <c r="CZ180" s="97">
        <v>0</v>
      </c>
    </row>
    <row r="181" spans="1:104" x14ac:dyDescent="0.2">
      <c r="A181" s="153"/>
      <c r="B181" s="154"/>
      <c r="C181" s="282" t="s">
        <v>221</v>
      </c>
      <c r="D181" s="283"/>
      <c r="E181" s="119">
        <v>2.39</v>
      </c>
      <c r="F181" s="120"/>
      <c r="G181" s="121"/>
      <c r="H181" s="167"/>
      <c r="M181" s="122" t="s">
        <v>221</v>
      </c>
      <c r="O181" s="115"/>
    </row>
    <row r="182" spans="1:104" x14ac:dyDescent="0.2">
      <c r="A182" s="150">
        <v>38</v>
      </c>
      <c r="B182" s="151" t="s">
        <v>222</v>
      </c>
      <c r="C182" s="152" t="s">
        <v>223</v>
      </c>
      <c r="D182" s="116" t="s">
        <v>220</v>
      </c>
      <c r="E182" s="117">
        <v>23.9</v>
      </c>
      <c r="F182" s="117"/>
      <c r="G182" s="118">
        <f>E182*F182</f>
        <v>0</v>
      </c>
      <c r="H182" s="164" t="s">
        <v>320</v>
      </c>
      <c r="O182" s="115">
        <v>2</v>
      </c>
      <c r="AA182" s="97">
        <v>12</v>
      </c>
      <c r="AB182" s="97">
        <v>0</v>
      </c>
      <c r="AC182" s="97">
        <v>38</v>
      </c>
      <c r="AZ182" s="97">
        <v>1</v>
      </c>
      <c r="BA182" s="97">
        <f>IF(AZ182=1,G182,0)</f>
        <v>0</v>
      </c>
      <c r="BB182" s="97">
        <f>IF(AZ182=2,G182,0)</f>
        <v>0</v>
      </c>
      <c r="BC182" s="97">
        <f>IF(AZ182=3,G182,0)</f>
        <v>0</v>
      </c>
      <c r="BD182" s="97">
        <f>IF(AZ182=4,G182,0)</f>
        <v>0</v>
      </c>
      <c r="BE182" s="97">
        <f>IF(AZ182=5,G182,0)</f>
        <v>0</v>
      </c>
      <c r="CZ182" s="97">
        <v>0</v>
      </c>
    </row>
    <row r="183" spans="1:104" x14ac:dyDescent="0.2">
      <c r="A183" s="153"/>
      <c r="B183" s="154"/>
      <c r="C183" s="282" t="s">
        <v>224</v>
      </c>
      <c r="D183" s="283"/>
      <c r="E183" s="119">
        <v>23.9</v>
      </c>
      <c r="F183" s="120"/>
      <c r="G183" s="121"/>
      <c r="H183" s="167"/>
      <c r="M183" s="122" t="s">
        <v>224</v>
      </c>
      <c r="O183" s="115"/>
    </row>
    <row r="184" spans="1:104" x14ac:dyDescent="0.2">
      <c r="A184" s="150">
        <v>39</v>
      </c>
      <c r="B184" s="151" t="s">
        <v>225</v>
      </c>
      <c r="C184" s="152" t="s">
        <v>226</v>
      </c>
      <c r="D184" s="116" t="s">
        <v>220</v>
      </c>
      <c r="E184" s="117">
        <v>2.39</v>
      </c>
      <c r="F184" s="117"/>
      <c r="G184" s="118">
        <f>E184*F184</f>
        <v>0</v>
      </c>
      <c r="H184" s="164" t="s">
        <v>320</v>
      </c>
      <c r="O184" s="115">
        <v>2</v>
      </c>
      <c r="AA184" s="97">
        <v>12</v>
      </c>
      <c r="AB184" s="97">
        <v>0</v>
      </c>
      <c r="AC184" s="97">
        <v>39</v>
      </c>
      <c r="AZ184" s="97">
        <v>1</v>
      </c>
      <c r="BA184" s="97">
        <f>IF(AZ184=1,G184,0)</f>
        <v>0</v>
      </c>
      <c r="BB184" s="97">
        <f>IF(AZ184=2,G184,0)</f>
        <v>0</v>
      </c>
      <c r="BC184" s="97">
        <f>IF(AZ184=3,G184,0)</f>
        <v>0</v>
      </c>
      <c r="BD184" s="97">
        <f>IF(AZ184=4,G184,0)</f>
        <v>0</v>
      </c>
      <c r="BE184" s="97">
        <f>IF(AZ184=5,G184,0)</f>
        <v>0</v>
      </c>
      <c r="CZ184" s="97">
        <v>0</v>
      </c>
    </row>
    <row r="185" spans="1:104" x14ac:dyDescent="0.2">
      <c r="A185" s="153"/>
      <c r="B185" s="154"/>
      <c r="C185" s="282" t="s">
        <v>221</v>
      </c>
      <c r="D185" s="283"/>
      <c r="E185" s="119">
        <v>2.39</v>
      </c>
      <c r="F185" s="120"/>
      <c r="G185" s="121"/>
      <c r="H185" s="167"/>
      <c r="M185" s="122" t="s">
        <v>221</v>
      </c>
      <c r="O185" s="115"/>
    </row>
    <row r="186" spans="1:104" x14ac:dyDescent="0.2">
      <c r="A186" s="150">
        <v>40</v>
      </c>
      <c r="B186" s="151" t="s">
        <v>227</v>
      </c>
      <c r="C186" s="152" t="s">
        <v>228</v>
      </c>
      <c r="D186" s="116" t="s">
        <v>220</v>
      </c>
      <c r="E186" s="117">
        <v>2.39</v>
      </c>
      <c r="F186" s="117"/>
      <c r="G186" s="118">
        <f>E186*F186</f>
        <v>0</v>
      </c>
      <c r="H186" s="164" t="s">
        <v>320</v>
      </c>
      <c r="O186" s="115">
        <v>2</v>
      </c>
      <c r="AA186" s="97">
        <v>12</v>
      </c>
      <c r="AB186" s="97">
        <v>0</v>
      </c>
      <c r="AC186" s="97">
        <v>40</v>
      </c>
      <c r="AZ186" s="97">
        <v>1</v>
      </c>
      <c r="BA186" s="97">
        <f>IF(AZ186=1,G186,0)</f>
        <v>0</v>
      </c>
      <c r="BB186" s="97">
        <f>IF(AZ186=2,G186,0)</f>
        <v>0</v>
      </c>
      <c r="BC186" s="97">
        <f>IF(AZ186=3,G186,0)</f>
        <v>0</v>
      </c>
      <c r="BD186" s="97">
        <f>IF(AZ186=4,G186,0)</f>
        <v>0</v>
      </c>
      <c r="BE186" s="97">
        <f>IF(AZ186=5,G186,0)</f>
        <v>0</v>
      </c>
      <c r="CZ186" s="97">
        <v>0</v>
      </c>
    </row>
    <row r="187" spans="1:104" x14ac:dyDescent="0.2">
      <c r="A187" s="153"/>
      <c r="B187" s="154"/>
      <c r="C187" s="282" t="s">
        <v>221</v>
      </c>
      <c r="D187" s="283"/>
      <c r="E187" s="119">
        <v>2.39</v>
      </c>
      <c r="F187" s="120"/>
      <c r="G187" s="121"/>
      <c r="H187" s="167"/>
      <c r="M187" s="122" t="s">
        <v>221</v>
      </c>
      <c r="O187" s="115"/>
    </row>
    <row r="188" spans="1:104" x14ac:dyDescent="0.2">
      <c r="A188" s="150">
        <v>41</v>
      </c>
      <c r="B188" s="151" t="s">
        <v>229</v>
      </c>
      <c r="C188" s="152" t="s">
        <v>230</v>
      </c>
      <c r="D188" s="116" t="s">
        <v>220</v>
      </c>
      <c r="E188" s="117">
        <v>2.39</v>
      </c>
      <c r="F188" s="117"/>
      <c r="G188" s="118">
        <f>E188*F188</f>
        <v>0</v>
      </c>
      <c r="H188" s="164" t="s">
        <v>320</v>
      </c>
      <c r="O188" s="115">
        <v>2</v>
      </c>
      <c r="AA188" s="97">
        <v>12</v>
      </c>
      <c r="AB188" s="97">
        <v>0</v>
      </c>
      <c r="AC188" s="97">
        <v>41</v>
      </c>
      <c r="AZ188" s="97">
        <v>1</v>
      </c>
      <c r="BA188" s="97">
        <f>IF(AZ188=1,G188,0)</f>
        <v>0</v>
      </c>
      <c r="BB188" s="97">
        <f>IF(AZ188=2,G188,0)</f>
        <v>0</v>
      </c>
      <c r="BC188" s="97">
        <f>IF(AZ188=3,G188,0)</f>
        <v>0</v>
      </c>
      <c r="BD188" s="97">
        <f>IF(AZ188=4,G188,0)</f>
        <v>0</v>
      </c>
      <c r="BE188" s="97">
        <f>IF(AZ188=5,G188,0)</f>
        <v>0</v>
      </c>
      <c r="CZ188" s="97">
        <v>0</v>
      </c>
    </row>
    <row r="189" spans="1:104" x14ac:dyDescent="0.2">
      <c r="A189" s="153"/>
      <c r="B189" s="154"/>
      <c r="C189" s="282" t="s">
        <v>221</v>
      </c>
      <c r="D189" s="283"/>
      <c r="E189" s="119">
        <v>2.39</v>
      </c>
      <c r="F189" s="120"/>
      <c r="G189" s="121"/>
      <c r="H189" s="167"/>
      <c r="M189" s="122" t="s">
        <v>221</v>
      </c>
      <c r="O189" s="115"/>
    </row>
    <row r="190" spans="1:104" x14ac:dyDescent="0.2">
      <c r="A190" s="150">
        <v>42</v>
      </c>
      <c r="B190" s="151" t="s">
        <v>231</v>
      </c>
      <c r="C190" s="152" t="s">
        <v>232</v>
      </c>
      <c r="D190" s="116" t="s">
        <v>220</v>
      </c>
      <c r="E190" s="117">
        <v>23.9</v>
      </c>
      <c r="F190" s="117"/>
      <c r="G190" s="118">
        <f>E190*F190</f>
        <v>0</v>
      </c>
      <c r="H190" s="164" t="s">
        <v>320</v>
      </c>
      <c r="O190" s="115">
        <v>2</v>
      </c>
      <c r="AA190" s="97">
        <v>12</v>
      </c>
      <c r="AB190" s="97">
        <v>0</v>
      </c>
      <c r="AC190" s="97">
        <v>42</v>
      </c>
      <c r="AZ190" s="97">
        <v>1</v>
      </c>
      <c r="BA190" s="97">
        <f>IF(AZ190=1,G190,0)</f>
        <v>0</v>
      </c>
      <c r="BB190" s="97">
        <f>IF(AZ190=2,G190,0)</f>
        <v>0</v>
      </c>
      <c r="BC190" s="97">
        <f>IF(AZ190=3,G190,0)</f>
        <v>0</v>
      </c>
      <c r="BD190" s="97">
        <f>IF(AZ190=4,G190,0)</f>
        <v>0</v>
      </c>
      <c r="BE190" s="97">
        <f>IF(AZ190=5,G190,0)</f>
        <v>0</v>
      </c>
      <c r="CZ190" s="97">
        <v>0</v>
      </c>
    </row>
    <row r="191" spans="1:104" x14ac:dyDescent="0.2">
      <c r="A191" s="153"/>
      <c r="B191" s="154"/>
      <c r="C191" s="282" t="s">
        <v>224</v>
      </c>
      <c r="D191" s="283"/>
      <c r="E191" s="119">
        <v>23.9</v>
      </c>
      <c r="F191" s="120"/>
      <c r="G191" s="121"/>
      <c r="H191" s="167"/>
      <c r="M191" s="122" t="s">
        <v>224</v>
      </c>
      <c r="O191" s="115"/>
    </row>
    <row r="192" spans="1:104" x14ac:dyDescent="0.2">
      <c r="A192" s="150">
        <v>43</v>
      </c>
      <c r="B192" s="151" t="s">
        <v>233</v>
      </c>
      <c r="C192" s="152" t="s">
        <v>234</v>
      </c>
      <c r="D192" s="116" t="s">
        <v>220</v>
      </c>
      <c r="E192" s="117">
        <v>1.49</v>
      </c>
      <c r="F192" s="117"/>
      <c r="G192" s="118">
        <f>E192*F192</f>
        <v>0</v>
      </c>
      <c r="H192" s="164" t="s">
        <v>320</v>
      </c>
      <c r="O192" s="115">
        <v>2</v>
      </c>
      <c r="AA192" s="97">
        <v>12</v>
      </c>
      <c r="AB192" s="97">
        <v>0</v>
      </c>
      <c r="AC192" s="97">
        <v>43</v>
      </c>
      <c r="AZ192" s="97">
        <v>1</v>
      </c>
      <c r="BA192" s="97">
        <f>IF(AZ192=1,G192,0)</f>
        <v>0</v>
      </c>
      <c r="BB192" s="97">
        <f>IF(AZ192=2,G192,0)</f>
        <v>0</v>
      </c>
      <c r="BC192" s="97">
        <f>IF(AZ192=3,G192,0)</f>
        <v>0</v>
      </c>
      <c r="BD192" s="97">
        <f>IF(AZ192=4,G192,0)</f>
        <v>0</v>
      </c>
      <c r="BE192" s="97">
        <f>IF(AZ192=5,G192,0)</f>
        <v>0</v>
      </c>
      <c r="CZ192" s="97">
        <v>0</v>
      </c>
    </row>
    <row r="193" spans="1:104" x14ac:dyDescent="0.2">
      <c r="A193" s="153"/>
      <c r="B193" s="154"/>
      <c r="C193" s="282" t="s">
        <v>235</v>
      </c>
      <c r="D193" s="283"/>
      <c r="E193" s="119">
        <v>1.49</v>
      </c>
      <c r="F193" s="120"/>
      <c r="G193" s="121"/>
      <c r="H193" s="167"/>
      <c r="M193" s="122" t="s">
        <v>235</v>
      </c>
      <c r="O193" s="115"/>
    </row>
    <row r="194" spans="1:104" x14ac:dyDescent="0.2">
      <c r="A194" s="150">
        <v>44</v>
      </c>
      <c r="B194" s="151" t="s">
        <v>236</v>
      </c>
      <c r="C194" s="152" t="s">
        <v>237</v>
      </c>
      <c r="D194" s="116" t="s">
        <v>220</v>
      </c>
      <c r="E194" s="117">
        <v>0.9</v>
      </c>
      <c r="F194" s="117"/>
      <c r="G194" s="118">
        <f>E194*F194</f>
        <v>0</v>
      </c>
      <c r="H194" s="164" t="s">
        <v>320</v>
      </c>
      <c r="O194" s="115">
        <v>2</v>
      </c>
      <c r="AA194" s="97">
        <v>12</v>
      </c>
      <c r="AB194" s="97">
        <v>0</v>
      </c>
      <c r="AC194" s="97">
        <v>44</v>
      </c>
      <c r="AZ194" s="97">
        <v>1</v>
      </c>
      <c r="BA194" s="97">
        <f>IF(AZ194=1,G194,0)</f>
        <v>0</v>
      </c>
      <c r="BB194" s="97">
        <f>IF(AZ194=2,G194,0)</f>
        <v>0</v>
      </c>
      <c r="BC194" s="97">
        <f>IF(AZ194=3,G194,0)</f>
        <v>0</v>
      </c>
      <c r="BD194" s="97">
        <f>IF(AZ194=4,G194,0)</f>
        <v>0</v>
      </c>
      <c r="BE194" s="97">
        <f>IF(AZ194=5,G194,0)</f>
        <v>0</v>
      </c>
      <c r="CZ194" s="97">
        <v>0</v>
      </c>
    </row>
    <row r="195" spans="1:104" x14ac:dyDescent="0.2">
      <c r="A195" s="153"/>
      <c r="B195" s="154"/>
      <c r="C195" s="282" t="s">
        <v>238</v>
      </c>
      <c r="D195" s="283"/>
      <c r="E195" s="119">
        <v>0.9</v>
      </c>
      <c r="F195" s="120"/>
      <c r="G195" s="121"/>
      <c r="H195" s="167"/>
      <c r="M195" s="122" t="s">
        <v>238</v>
      </c>
      <c r="O195" s="115"/>
    </row>
    <row r="196" spans="1:104" x14ac:dyDescent="0.2">
      <c r="A196" s="155"/>
      <c r="B196" s="156" t="s">
        <v>59</v>
      </c>
      <c r="C196" s="157" t="str">
        <f>CONCATENATE(B111," ",C111)</f>
        <v>96 Bourání konstrukcí</v>
      </c>
      <c r="D196" s="123"/>
      <c r="E196" s="124"/>
      <c r="F196" s="124"/>
      <c r="G196" s="125">
        <f>SUM(G111:G195)</f>
        <v>0</v>
      </c>
      <c r="H196" s="168"/>
      <c r="O196" s="115">
        <v>4</v>
      </c>
      <c r="BA196" s="126">
        <f>SUM(BA111:BA195)</f>
        <v>0</v>
      </c>
      <c r="BB196" s="126">
        <f>SUM(BB111:BB195)</f>
        <v>0</v>
      </c>
      <c r="BC196" s="126">
        <f>SUM(BC111:BC195)</f>
        <v>0</v>
      </c>
      <c r="BD196" s="126">
        <f>SUM(BD111:BD195)</f>
        <v>0</v>
      </c>
      <c r="BE196" s="126">
        <f>SUM(BE111:BE195)</f>
        <v>0</v>
      </c>
    </row>
    <row r="197" spans="1:104" x14ac:dyDescent="0.2">
      <c r="A197" s="147" t="s">
        <v>58</v>
      </c>
      <c r="B197" s="148" t="s">
        <v>239</v>
      </c>
      <c r="C197" s="149" t="s">
        <v>240</v>
      </c>
      <c r="D197" s="111"/>
      <c r="E197" s="112"/>
      <c r="F197" s="112"/>
      <c r="G197" s="113"/>
      <c r="H197" s="166"/>
      <c r="I197" s="114"/>
      <c r="O197" s="115">
        <v>1</v>
      </c>
    </row>
    <row r="198" spans="1:104" x14ac:dyDescent="0.2">
      <c r="A198" s="150">
        <v>45</v>
      </c>
      <c r="B198" s="151" t="s">
        <v>241</v>
      </c>
      <c r="C198" s="152" t="s">
        <v>242</v>
      </c>
      <c r="D198" s="116" t="s">
        <v>220</v>
      </c>
      <c r="E198" s="117">
        <v>3.73</v>
      </c>
      <c r="F198" s="117"/>
      <c r="G198" s="118">
        <f>E198*F198</f>
        <v>0</v>
      </c>
      <c r="H198" s="164" t="s">
        <v>320</v>
      </c>
      <c r="O198" s="115">
        <v>2</v>
      </c>
      <c r="AA198" s="97">
        <v>12</v>
      </c>
      <c r="AB198" s="97">
        <v>0</v>
      </c>
      <c r="AC198" s="97">
        <v>45</v>
      </c>
      <c r="AZ198" s="97">
        <v>1</v>
      </c>
      <c r="BA198" s="97">
        <f>IF(AZ198=1,G198,0)</f>
        <v>0</v>
      </c>
      <c r="BB198" s="97">
        <f>IF(AZ198=2,G198,0)</f>
        <v>0</v>
      </c>
      <c r="BC198" s="97">
        <f>IF(AZ198=3,G198,0)</f>
        <v>0</v>
      </c>
      <c r="BD198" s="97">
        <f>IF(AZ198=4,G198,0)</f>
        <v>0</v>
      </c>
      <c r="BE198" s="97">
        <f>IF(AZ198=5,G198,0)</f>
        <v>0</v>
      </c>
      <c r="CZ198" s="97">
        <v>0</v>
      </c>
    </row>
    <row r="199" spans="1:104" x14ac:dyDescent="0.2">
      <c r="A199" s="153"/>
      <c r="B199" s="154"/>
      <c r="C199" s="282" t="s">
        <v>243</v>
      </c>
      <c r="D199" s="283"/>
      <c r="E199" s="119">
        <v>3.73</v>
      </c>
      <c r="F199" s="120"/>
      <c r="G199" s="121"/>
      <c r="H199" s="167"/>
      <c r="M199" s="122" t="s">
        <v>243</v>
      </c>
      <c r="O199" s="115"/>
    </row>
    <row r="200" spans="1:104" x14ac:dyDescent="0.2">
      <c r="A200" s="155"/>
      <c r="B200" s="156" t="s">
        <v>59</v>
      </c>
      <c r="C200" s="157" t="str">
        <f>CONCATENATE(B197," ",C197)</f>
        <v>99 Staveništní přesun hmot</v>
      </c>
      <c r="D200" s="123"/>
      <c r="E200" s="124"/>
      <c r="F200" s="124"/>
      <c r="G200" s="125">
        <f>SUM(G197:G199)</f>
        <v>0</v>
      </c>
      <c r="H200" s="168"/>
      <c r="O200" s="115">
        <v>4</v>
      </c>
      <c r="BA200" s="126">
        <f>SUM(BA197:BA199)</f>
        <v>0</v>
      </c>
      <c r="BB200" s="126">
        <f>SUM(BB197:BB199)</f>
        <v>0</v>
      </c>
      <c r="BC200" s="126">
        <f>SUM(BC197:BC199)</f>
        <v>0</v>
      </c>
      <c r="BD200" s="126">
        <f>SUM(BD197:BD199)</f>
        <v>0</v>
      </c>
      <c r="BE200" s="126">
        <f>SUM(BE197:BE199)</f>
        <v>0</v>
      </c>
    </row>
    <row r="201" spans="1:104" x14ac:dyDescent="0.2">
      <c r="A201" s="147" t="s">
        <v>58</v>
      </c>
      <c r="B201" s="148" t="s">
        <v>244</v>
      </c>
      <c r="C201" s="149" t="s">
        <v>245</v>
      </c>
      <c r="D201" s="111"/>
      <c r="E201" s="112"/>
      <c r="F201" s="112"/>
      <c r="G201" s="113"/>
      <c r="H201" s="166"/>
      <c r="I201" s="114"/>
      <c r="O201" s="115">
        <v>1</v>
      </c>
    </row>
    <row r="202" spans="1:104" x14ac:dyDescent="0.2">
      <c r="A202" s="150">
        <v>46</v>
      </c>
      <c r="B202" s="151" t="s">
        <v>246</v>
      </c>
      <c r="C202" s="152" t="s">
        <v>247</v>
      </c>
      <c r="D202" s="116" t="s">
        <v>83</v>
      </c>
      <c r="E202" s="117">
        <v>0.3</v>
      </c>
      <c r="F202" s="117"/>
      <c r="G202" s="118">
        <f>E202*F202</f>
        <v>0</v>
      </c>
      <c r="H202" s="164" t="s">
        <v>320</v>
      </c>
      <c r="O202" s="115">
        <v>2</v>
      </c>
      <c r="AA202" s="97">
        <v>12</v>
      </c>
      <c r="AB202" s="97">
        <v>0</v>
      </c>
      <c r="AC202" s="97">
        <v>46</v>
      </c>
      <c r="AZ202" s="97">
        <v>2</v>
      </c>
      <c r="BA202" s="97">
        <f>IF(AZ202=1,G202,0)</f>
        <v>0</v>
      </c>
      <c r="BB202" s="97">
        <f>IF(AZ202=2,G202,0)</f>
        <v>0</v>
      </c>
      <c r="BC202" s="97">
        <f>IF(AZ202=3,G202,0)</f>
        <v>0</v>
      </c>
      <c r="BD202" s="97">
        <f>IF(AZ202=4,G202,0)</f>
        <v>0</v>
      </c>
      <c r="BE202" s="97">
        <f>IF(AZ202=5,G202,0)</f>
        <v>0</v>
      </c>
      <c r="CZ202" s="97">
        <v>3.7799999999999999E-3</v>
      </c>
    </row>
    <row r="203" spans="1:104" x14ac:dyDescent="0.2">
      <c r="A203" s="153"/>
      <c r="B203" s="154"/>
      <c r="C203" s="282" t="s">
        <v>147</v>
      </c>
      <c r="D203" s="283"/>
      <c r="E203" s="119">
        <v>0.3</v>
      </c>
      <c r="F203" s="120"/>
      <c r="G203" s="121"/>
      <c r="H203" s="167"/>
      <c r="M203" s="122" t="s">
        <v>147</v>
      </c>
      <c r="O203" s="115"/>
    </row>
    <row r="204" spans="1:104" x14ac:dyDescent="0.2">
      <c r="A204" s="150">
        <v>47</v>
      </c>
      <c r="B204" s="151" t="s">
        <v>248</v>
      </c>
      <c r="C204" s="152" t="s">
        <v>249</v>
      </c>
      <c r="D204" s="116" t="s">
        <v>50</v>
      </c>
      <c r="E204" s="117">
        <v>4.3499999999999996</v>
      </c>
      <c r="F204" s="117"/>
      <c r="G204" s="118">
        <f>E204*F204</f>
        <v>0</v>
      </c>
      <c r="H204" s="164" t="s">
        <v>320</v>
      </c>
      <c r="O204" s="115">
        <v>2</v>
      </c>
      <c r="AA204" s="97">
        <v>12</v>
      </c>
      <c r="AB204" s="97">
        <v>0</v>
      </c>
      <c r="AC204" s="97">
        <v>47</v>
      </c>
      <c r="AZ204" s="97">
        <v>2</v>
      </c>
      <c r="BA204" s="97">
        <f>IF(AZ204=1,G204,0)</f>
        <v>0</v>
      </c>
      <c r="BB204" s="97">
        <f>IF(AZ204=2,G204,0)</f>
        <v>0</v>
      </c>
      <c r="BC204" s="97">
        <f>IF(AZ204=3,G204,0)</f>
        <v>0</v>
      </c>
      <c r="BD204" s="97">
        <f>IF(AZ204=4,G204,0)</f>
        <v>0</v>
      </c>
      <c r="BE204" s="97">
        <f>IF(AZ204=5,G204,0)</f>
        <v>0</v>
      </c>
      <c r="CZ204" s="97">
        <v>0</v>
      </c>
    </row>
    <row r="205" spans="1:104" x14ac:dyDescent="0.2">
      <c r="A205" s="155"/>
      <c r="B205" s="156" t="s">
        <v>59</v>
      </c>
      <c r="C205" s="157" t="str">
        <f>CONCATENATE(B201," ",C201)</f>
        <v>711 Izolace proti vodě</v>
      </c>
      <c r="D205" s="123"/>
      <c r="E205" s="124"/>
      <c r="F205" s="124"/>
      <c r="G205" s="125">
        <f>SUM(G201:G204)</f>
        <v>0</v>
      </c>
      <c r="H205" s="168"/>
      <c r="O205" s="115">
        <v>4</v>
      </c>
      <c r="BA205" s="126">
        <f>SUM(BA201:BA204)</f>
        <v>0</v>
      </c>
      <c r="BB205" s="126">
        <f>SUM(BB201:BB204)</f>
        <v>0</v>
      </c>
      <c r="BC205" s="126">
        <f>SUM(BC201:BC204)</f>
        <v>0</v>
      </c>
      <c r="BD205" s="126">
        <f>SUM(BD201:BD204)</f>
        <v>0</v>
      </c>
      <c r="BE205" s="126">
        <f>SUM(BE201:BE204)</f>
        <v>0</v>
      </c>
    </row>
    <row r="206" spans="1:104" x14ac:dyDescent="0.2">
      <c r="A206" s="147" t="s">
        <v>58</v>
      </c>
      <c r="B206" s="148" t="s">
        <v>250</v>
      </c>
      <c r="C206" s="149" t="s">
        <v>251</v>
      </c>
      <c r="D206" s="111"/>
      <c r="E206" s="112"/>
      <c r="F206" s="112"/>
      <c r="G206" s="113"/>
      <c r="H206" s="166"/>
      <c r="I206" s="114"/>
      <c r="O206" s="115">
        <v>1</v>
      </c>
    </row>
    <row r="207" spans="1:104" ht="22.5" x14ac:dyDescent="0.2">
      <c r="A207" s="150">
        <v>48</v>
      </c>
      <c r="B207" s="151" t="s">
        <v>252</v>
      </c>
      <c r="C207" s="152" t="s">
        <v>253</v>
      </c>
      <c r="D207" s="116" t="s">
        <v>83</v>
      </c>
      <c r="E207" s="117">
        <v>0.25</v>
      </c>
      <c r="F207" s="117"/>
      <c r="G207" s="118">
        <f>E207*F207</f>
        <v>0</v>
      </c>
      <c r="H207" s="164" t="s">
        <v>320</v>
      </c>
      <c r="O207" s="115">
        <v>2</v>
      </c>
      <c r="AA207" s="97">
        <v>12</v>
      </c>
      <c r="AB207" s="97">
        <v>0</v>
      </c>
      <c r="AC207" s="97">
        <v>48</v>
      </c>
      <c r="AZ207" s="97">
        <v>2</v>
      </c>
      <c r="BA207" s="97">
        <f>IF(AZ207=1,G207,0)</f>
        <v>0</v>
      </c>
      <c r="BB207" s="97">
        <f>IF(AZ207=2,G207,0)</f>
        <v>0</v>
      </c>
      <c r="BC207" s="97">
        <f>IF(AZ207=3,G207,0)</f>
        <v>0</v>
      </c>
      <c r="BD207" s="97">
        <f>IF(AZ207=4,G207,0)</f>
        <v>0</v>
      </c>
      <c r="BE207" s="97">
        <f>IF(AZ207=5,G207,0)</f>
        <v>0</v>
      </c>
      <c r="CZ207" s="97">
        <v>2.9999999999999997E-4</v>
      </c>
    </row>
    <row r="208" spans="1:104" x14ac:dyDescent="0.2">
      <c r="A208" s="153"/>
      <c r="B208" s="154"/>
      <c r="C208" s="282" t="s">
        <v>215</v>
      </c>
      <c r="D208" s="283"/>
      <c r="E208" s="119">
        <v>0.25</v>
      </c>
      <c r="F208" s="120"/>
      <c r="G208" s="121"/>
      <c r="H208" s="167"/>
      <c r="M208" s="122" t="s">
        <v>215</v>
      </c>
      <c r="O208" s="115"/>
    </row>
    <row r="209" spans="1:104" ht="22.5" x14ac:dyDescent="0.2">
      <c r="A209" s="150">
        <v>49</v>
      </c>
      <c r="B209" s="151" t="s">
        <v>254</v>
      </c>
      <c r="C209" s="152" t="s">
        <v>255</v>
      </c>
      <c r="D209" s="116" t="s">
        <v>83</v>
      </c>
      <c r="E209" s="117">
        <v>0.28749999999999998</v>
      </c>
      <c r="F209" s="117"/>
      <c r="G209" s="118">
        <f>E209*F209</f>
        <v>0</v>
      </c>
      <c r="H209" s="164" t="s">
        <v>320</v>
      </c>
      <c r="O209" s="115">
        <v>2</v>
      </c>
      <c r="AA209" s="97">
        <v>12</v>
      </c>
      <c r="AB209" s="97">
        <v>0</v>
      </c>
      <c r="AC209" s="97">
        <v>49</v>
      </c>
      <c r="AZ209" s="97">
        <v>2</v>
      </c>
      <c r="BA209" s="97">
        <f>IF(AZ209=1,G209,0)</f>
        <v>0</v>
      </c>
      <c r="BB209" s="97">
        <f>IF(AZ209=2,G209,0)</f>
        <v>0</v>
      </c>
      <c r="BC209" s="97">
        <f>IF(AZ209=3,G209,0)</f>
        <v>0</v>
      </c>
      <c r="BD209" s="97">
        <f>IF(AZ209=4,G209,0)</f>
        <v>0</v>
      </c>
      <c r="BE209" s="97">
        <f>IF(AZ209=5,G209,0)</f>
        <v>0</v>
      </c>
      <c r="CZ209" s="97">
        <v>5.3E-3</v>
      </c>
    </row>
    <row r="210" spans="1:104" x14ac:dyDescent="0.2">
      <c r="A210" s="153"/>
      <c r="B210" s="154"/>
      <c r="C210" s="282" t="s">
        <v>256</v>
      </c>
      <c r="D210" s="283"/>
      <c r="E210" s="119">
        <v>0.28749999999999998</v>
      </c>
      <c r="F210" s="120"/>
      <c r="G210" s="121"/>
      <c r="H210" s="167"/>
      <c r="M210" s="122" t="s">
        <v>256</v>
      </c>
      <c r="O210" s="115"/>
    </row>
    <row r="211" spans="1:104" ht="22.5" x14ac:dyDescent="0.2">
      <c r="A211" s="150">
        <v>50</v>
      </c>
      <c r="B211" s="151" t="s">
        <v>257</v>
      </c>
      <c r="C211" s="152" t="s">
        <v>258</v>
      </c>
      <c r="D211" s="116" t="s">
        <v>83</v>
      </c>
      <c r="E211" s="117">
        <v>0.25</v>
      </c>
      <c r="F211" s="117"/>
      <c r="G211" s="118">
        <f>E211*F211</f>
        <v>0</v>
      </c>
      <c r="H211" s="164" t="s">
        <v>320</v>
      </c>
      <c r="O211" s="115">
        <v>2</v>
      </c>
      <c r="AA211" s="97">
        <v>12</v>
      </c>
      <c r="AB211" s="97">
        <v>0</v>
      </c>
      <c r="AC211" s="97">
        <v>50</v>
      </c>
      <c r="AZ211" s="97">
        <v>2</v>
      </c>
      <c r="BA211" s="97">
        <f>IF(AZ211=1,G211,0)</f>
        <v>0</v>
      </c>
      <c r="BB211" s="97">
        <f>IF(AZ211=2,G211,0)</f>
        <v>0</v>
      </c>
      <c r="BC211" s="97">
        <f>IF(AZ211=3,G211,0)</f>
        <v>0</v>
      </c>
      <c r="BD211" s="97">
        <f>IF(AZ211=4,G211,0)</f>
        <v>0</v>
      </c>
      <c r="BE211" s="97">
        <f>IF(AZ211=5,G211,0)</f>
        <v>0</v>
      </c>
      <c r="CZ211" s="97">
        <v>0</v>
      </c>
    </row>
    <row r="212" spans="1:104" x14ac:dyDescent="0.2">
      <c r="A212" s="153"/>
      <c r="B212" s="154"/>
      <c r="C212" s="282" t="s">
        <v>215</v>
      </c>
      <c r="D212" s="283"/>
      <c r="E212" s="119">
        <v>0.25</v>
      </c>
      <c r="F212" s="120"/>
      <c r="G212" s="121"/>
      <c r="H212" s="167"/>
      <c r="M212" s="122" t="s">
        <v>215</v>
      </c>
      <c r="O212" s="115"/>
    </row>
    <row r="213" spans="1:104" ht="22.5" x14ac:dyDescent="0.2">
      <c r="A213" s="150">
        <v>51</v>
      </c>
      <c r="B213" s="151" t="s">
        <v>259</v>
      </c>
      <c r="C213" s="152" t="s">
        <v>260</v>
      </c>
      <c r="D213" s="116" t="s">
        <v>83</v>
      </c>
      <c r="E213" s="117">
        <v>0.25</v>
      </c>
      <c r="F213" s="117"/>
      <c r="G213" s="118">
        <f>E213*F213</f>
        <v>0</v>
      </c>
      <c r="H213" s="164" t="s">
        <v>320</v>
      </c>
      <c r="O213" s="115">
        <v>2</v>
      </c>
      <c r="AA213" s="97">
        <v>12</v>
      </c>
      <c r="AB213" s="97">
        <v>0</v>
      </c>
      <c r="AC213" s="97">
        <v>51</v>
      </c>
      <c r="AZ213" s="97">
        <v>2</v>
      </c>
      <c r="BA213" s="97">
        <f>IF(AZ213=1,G213,0)</f>
        <v>0</v>
      </c>
      <c r="BB213" s="97">
        <f>IF(AZ213=2,G213,0)</f>
        <v>0</v>
      </c>
      <c r="BC213" s="97">
        <f>IF(AZ213=3,G213,0)</f>
        <v>0</v>
      </c>
      <c r="BD213" s="97">
        <f>IF(AZ213=4,G213,0)</f>
        <v>0</v>
      </c>
      <c r="BE213" s="97">
        <f>IF(AZ213=5,G213,0)</f>
        <v>0</v>
      </c>
      <c r="CZ213" s="97">
        <v>5.0000000000000002E-5</v>
      </c>
    </row>
    <row r="214" spans="1:104" x14ac:dyDescent="0.2">
      <c r="A214" s="153"/>
      <c r="B214" s="154"/>
      <c r="C214" s="282" t="s">
        <v>215</v>
      </c>
      <c r="D214" s="283"/>
      <c r="E214" s="119">
        <v>0.25</v>
      </c>
      <c r="F214" s="120"/>
      <c r="G214" s="121"/>
      <c r="H214" s="167"/>
      <c r="M214" s="122" t="s">
        <v>215</v>
      </c>
      <c r="O214" s="115"/>
    </row>
    <row r="215" spans="1:104" x14ac:dyDescent="0.2">
      <c r="A215" s="150">
        <v>52</v>
      </c>
      <c r="B215" s="151" t="s">
        <v>261</v>
      </c>
      <c r="C215" s="152" t="s">
        <v>262</v>
      </c>
      <c r="D215" s="116" t="s">
        <v>83</v>
      </c>
      <c r="E215" s="117">
        <v>0.28749999999999998</v>
      </c>
      <c r="F215" s="117"/>
      <c r="G215" s="118">
        <f>E215*F215</f>
        <v>0</v>
      </c>
      <c r="H215" s="164" t="s">
        <v>320</v>
      </c>
      <c r="O215" s="115">
        <v>2</v>
      </c>
      <c r="AA215" s="97">
        <v>12</v>
      </c>
      <c r="AB215" s="97">
        <v>1</v>
      </c>
      <c r="AC215" s="97">
        <v>52</v>
      </c>
      <c r="AZ215" s="97">
        <v>2</v>
      </c>
      <c r="BA215" s="97">
        <f>IF(AZ215=1,G215,0)</f>
        <v>0</v>
      </c>
      <c r="BB215" s="97">
        <f>IF(AZ215=2,G215,0)</f>
        <v>0</v>
      </c>
      <c r="BC215" s="97">
        <f>IF(AZ215=3,G215,0)</f>
        <v>0</v>
      </c>
      <c r="BD215" s="97">
        <f>IF(AZ215=4,G215,0)</f>
        <v>0</v>
      </c>
      <c r="BE215" s="97">
        <f>IF(AZ215=5,G215,0)</f>
        <v>0</v>
      </c>
      <c r="CZ215" s="97">
        <v>2.9999999999999997E-4</v>
      </c>
    </row>
    <row r="216" spans="1:104" x14ac:dyDescent="0.2">
      <c r="A216" s="153"/>
      <c r="B216" s="154"/>
      <c r="C216" s="282" t="s">
        <v>256</v>
      </c>
      <c r="D216" s="283"/>
      <c r="E216" s="119">
        <v>0.28749999999999998</v>
      </c>
      <c r="F216" s="120"/>
      <c r="G216" s="121"/>
      <c r="H216" s="167"/>
      <c r="M216" s="122" t="s">
        <v>256</v>
      </c>
      <c r="O216" s="115"/>
    </row>
    <row r="217" spans="1:104" x14ac:dyDescent="0.2">
      <c r="A217" s="150">
        <v>53</v>
      </c>
      <c r="B217" s="151" t="s">
        <v>263</v>
      </c>
      <c r="C217" s="152" t="s">
        <v>264</v>
      </c>
      <c r="D217" s="116" t="s">
        <v>83</v>
      </c>
      <c r="E217" s="117">
        <v>0.28749999999999998</v>
      </c>
      <c r="F217" s="117"/>
      <c r="G217" s="118">
        <f>E217*F217</f>
        <v>0</v>
      </c>
      <c r="H217" s="164" t="s">
        <v>320</v>
      </c>
      <c r="O217" s="115">
        <v>2</v>
      </c>
      <c r="AA217" s="97">
        <v>12</v>
      </c>
      <c r="AB217" s="97">
        <v>1</v>
      </c>
      <c r="AC217" s="97">
        <v>53</v>
      </c>
      <c r="AZ217" s="97">
        <v>2</v>
      </c>
      <c r="BA217" s="97">
        <f>IF(AZ217=1,G217,0)</f>
        <v>0</v>
      </c>
      <c r="BB217" s="97">
        <f>IF(AZ217=2,G217,0)</f>
        <v>0</v>
      </c>
      <c r="BC217" s="97">
        <f>IF(AZ217=3,G217,0)</f>
        <v>0</v>
      </c>
      <c r="BD217" s="97">
        <f>IF(AZ217=4,G217,0)</f>
        <v>0</v>
      </c>
      <c r="BE217" s="97">
        <f>IF(AZ217=5,G217,0)</f>
        <v>0</v>
      </c>
      <c r="CZ217" s="97">
        <v>5.0000000000000001E-4</v>
      </c>
    </row>
    <row r="218" spans="1:104" x14ac:dyDescent="0.2">
      <c r="A218" s="153"/>
      <c r="B218" s="154"/>
      <c r="C218" s="282" t="s">
        <v>256</v>
      </c>
      <c r="D218" s="283"/>
      <c r="E218" s="119">
        <v>0.28749999999999998</v>
      </c>
      <c r="F218" s="120"/>
      <c r="G218" s="121"/>
      <c r="H218" s="167"/>
      <c r="M218" s="122" t="s">
        <v>256</v>
      </c>
      <c r="O218" s="115"/>
    </row>
    <row r="219" spans="1:104" x14ac:dyDescent="0.2">
      <c r="A219" s="150">
        <v>54</v>
      </c>
      <c r="B219" s="151" t="s">
        <v>321</v>
      </c>
      <c r="C219" s="152" t="s">
        <v>265</v>
      </c>
      <c r="D219" s="116" t="s">
        <v>83</v>
      </c>
      <c r="E219" s="117">
        <v>0.28749999999999998</v>
      </c>
      <c r="F219" s="117"/>
      <c r="G219" s="118">
        <f>E219*F219</f>
        <v>0</v>
      </c>
      <c r="H219" s="164" t="s">
        <v>319</v>
      </c>
      <c r="O219" s="115">
        <v>2</v>
      </c>
      <c r="AA219" s="97">
        <v>12</v>
      </c>
      <c r="AB219" s="97">
        <v>1</v>
      </c>
      <c r="AC219" s="97">
        <v>54</v>
      </c>
      <c r="AZ219" s="97">
        <v>2</v>
      </c>
      <c r="BA219" s="97">
        <f>IF(AZ219=1,G219,0)</f>
        <v>0</v>
      </c>
      <c r="BB219" s="97">
        <f>IF(AZ219=2,G219,0)</f>
        <v>0</v>
      </c>
      <c r="BC219" s="97">
        <f>IF(AZ219=3,G219,0)</f>
        <v>0</v>
      </c>
      <c r="BD219" s="97">
        <f>IF(AZ219=4,G219,0)</f>
        <v>0</v>
      </c>
      <c r="BE219" s="97">
        <f>IF(AZ219=5,G219,0)</f>
        <v>0</v>
      </c>
      <c r="CZ219" s="97">
        <v>4.0000000000000002E-4</v>
      </c>
    </row>
    <row r="220" spans="1:104" x14ac:dyDescent="0.2">
      <c r="A220" s="153"/>
      <c r="B220" s="154"/>
      <c r="C220" s="282" t="s">
        <v>256</v>
      </c>
      <c r="D220" s="283"/>
      <c r="E220" s="119">
        <v>0.28749999999999998</v>
      </c>
      <c r="F220" s="120"/>
      <c r="G220" s="121"/>
      <c r="H220" s="167"/>
      <c r="M220" s="122" t="s">
        <v>256</v>
      </c>
      <c r="O220" s="115"/>
    </row>
    <row r="221" spans="1:104" ht="22.5" x14ac:dyDescent="0.2">
      <c r="A221" s="150">
        <v>55</v>
      </c>
      <c r="B221" s="151" t="s">
        <v>266</v>
      </c>
      <c r="C221" s="152" t="s">
        <v>267</v>
      </c>
      <c r="D221" s="116" t="s">
        <v>83</v>
      </c>
      <c r="E221" s="117">
        <v>0.25</v>
      </c>
      <c r="F221" s="117"/>
      <c r="G221" s="118">
        <f>E221*F221</f>
        <v>0</v>
      </c>
      <c r="H221" s="164" t="s">
        <v>320</v>
      </c>
      <c r="O221" s="115">
        <v>2</v>
      </c>
      <c r="AA221" s="97">
        <v>12</v>
      </c>
      <c r="AB221" s="97">
        <v>0</v>
      </c>
      <c r="AC221" s="97">
        <v>55</v>
      </c>
      <c r="AZ221" s="97">
        <v>2</v>
      </c>
      <c r="BA221" s="97">
        <f>IF(AZ221=1,G221,0)</f>
        <v>0</v>
      </c>
      <c r="BB221" s="97">
        <f>IF(AZ221=2,G221,0)</f>
        <v>0</v>
      </c>
      <c r="BC221" s="97">
        <f>IF(AZ221=3,G221,0)</f>
        <v>0</v>
      </c>
      <c r="BD221" s="97">
        <f>IF(AZ221=4,G221,0)</f>
        <v>0</v>
      </c>
      <c r="BE221" s="97">
        <f>IF(AZ221=5,G221,0)</f>
        <v>0</v>
      </c>
      <c r="CZ221" s="97">
        <v>0</v>
      </c>
    </row>
    <row r="222" spans="1:104" x14ac:dyDescent="0.2">
      <c r="A222" s="153"/>
      <c r="B222" s="154"/>
      <c r="C222" s="282" t="s">
        <v>215</v>
      </c>
      <c r="D222" s="283"/>
      <c r="E222" s="119">
        <v>0.25</v>
      </c>
      <c r="F222" s="120"/>
      <c r="G222" s="121"/>
      <c r="H222" s="167"/>
      <c r="M222" s="122" t="s">
        <v>215</v>
      </c>
      <c r="O222" s="115"/>
    </row>
    <row r="223" spans="1:104" x14ac:dyDescent="0.2">
      <c r="A223" s="150">
        <v>56</v>
      </c>
      <c r="B223" s="151" t="s">
        <v>268</v>
      </c>
      <c r="C223" s="152" t="s">
        <v>269</v>
      </c>
      <c r="D223" s="116" t="s">
        <v>83</v>
      </c>
      <c r="E223" s="117">
        <v>0.28749999999999998</v>
      </c>
      <c r="F223" s="117"/>
      <c r="G223" s="118">
        <f>E223*F223</f>
        <v>0</v>
      </c>
      <c r="H223" s="164" t="s">
        <v>320</v>
      </c>
      <c r="O223" s="115">
        <v>2</v>
      </c>
      <c r="AA223" s="97">
        <v>12</v>
      </c>
      <c r="AB223" s="97">
        <v>1</v>
      </c>
      <c r="AC223" s="97">
        <v>56</v>
      </c>
      <c r="AZ223" s="97">
        <v>2</v>
      </c>
      <c r="BA223" s="97">
        <f>IF(AZ223=1,G223,0)</f>
        <v>0</v>
      </c>
      <c r="BB223" s="97">
        <f>IF(AZ223=2,G223,0)</f>
        <v>0</v>
      </c>
      <c r="BC223" s="97">
        <f>IF(AZ223=3,G223,0)</f>
        <v>0</v>
      </c>
      <c r="BD223" s="97">
        <f>IF(AZ223=4,G223,0)</f>
        <v>0</v>
      </c>
      <c r="BE223" s="97">
        <f>IF(AZ223=5,G223,0)</f>
        <v>0</v>
      </c>
      <c r="CZ223" s="97">
        <v>1.9599999999999999E-3</v>
      </c>
    </row>
    <row r="224" spans="1:104" x14ac:dyDescent="0.2">
      <c r="A224" s="153"/>
      <c r="B224" s="154"/>
      <c r="C224" s="282" t="s">
        <v>256</v>
      </c>
      <c r="D224" s="283"/>
      <c r="E224" s="119">
        <v>0.28749999999999998</v>
      </c>
      <c r="F224" s="120"/>
      <c r="G224" s="121"/>
      <c r="H224" s="167"/>
      <c r="M224" s="122" t="s">
        <v>256</v>
      </c>
      <c r="O224" s="115"/>
    </row>
    <row r="225" spans="1:104" x14ac:dyDescent="0.2">
      <c r="A225" s="150">
        <v>57</v>
      </c>
      <c r="B225" s="151" t="s">
        <v>270</v>
      </c>
      <c r="C225" s="152" t="s">
        <v>271</v>
      </c>
      <c r="D225" s="116" t="s">
        <v>186</v>
      </c>
      <c r="E225" s="117">
        <v>1.2500000000000001E-2</v>
      </c>
      <c r="F225" s="117"/>
      <c r="G225" s="118">
        <f>E225*F225</f>
        <v>0</v>
      </c>
      <c r="H225" s="164" t="s">
        <v>320</v>
      </c>
      <c r="O225" s="115">
        <v>2</v>
      </c>
      <c r="AA225" s="97">
        <v>12</v>
      </c>
      <c r="AB225" s="97">
        <v>0</v>
      </c>
      <c r="AC225" s="97">
        <v>57</v>
      </c>
      <c r="AZ225" s="97">
        <v>2</v>
      </c>
      <c r="BA225" s="97">
        <f>IF(AZ225=1,G225,0)</f>
        <v>0</v>
      </c>
      <c r="BB225" s="97">
        <f>IF(AZ225=2,G225,0)</f>
        <v>0</v>
      </c>
      <c r="BC225" s="97">
        <f>IF(AZ225=3,G225,0)</f>
        <v>0</v>
      </c>
      <c r="BD225" s="97">
        <f>IF(AZ225=4,G225,0)</f>
        <v>0</v>
      </c>
      <c r="BE225" s="97">
        <f>IF(AZ225=5,G225,0)</f>
        <v>0</v>
      </c>
      <c r="CZ225" s="97">
        <v>1.6</v>
      </c>
    </row>
    <row r="226" spans="1:104" x14ac:dyDescent="0.2">
      <c r="A226" s="153"/>
      <c r="B226" s="154"/>
      <c r="C226" s="282" t="s">
        <v>272</v>
      </c>
      <c r="D226" s="283"/>
      <c r="E226" s="119">
        <v>1.2500000000000001E-2</v>
      </c>
      <c r="F226" s="120"/>
      <c r="G226" s="121"/>
      <c r="H226" s="167"/>
      <c r="M226" s="122" t="s">
        <v>272</v>
      </c>
      <c r="O226" s="115"/>
    </row>
    <row r="227" spans="1:104" x14ac:dyDescent="0.2">
      <c r="A227" s="150">
        <v>58</v>
      </c>
      <c r="B227" s="151" t="s">
        <v>273</v>
      </c>
      <c r="C227" s="152" t="s">
        <v>274</v>
      </c>
      <c r="D227" s="116" t="s">
        <v>50</v>
      </c>
      <c r="E227" s="117">
        <v>4.0999999999999996</v>
      </c>
      <c r="F227" s="117"/>
      <c r="G227" s="118">
        <f>E227*F227</f>
        <v>0</v>
      </c>
      <c r="H227" s="164" t="s">
        <v>320</v>
      </c>
      <c r="O227" s="115">
        <v>2</v>
      </c>
      <c r="AA227" s="97">
        <v>12</v>
      </c>
      <c r="AB227" s="97">
        <v>0</v>
      </c>
      <c r="AC227" s="97">
        <v>58</v>
      </c>
      <c r="AZ227" s="97">
        <v>2</v>
      </c>
      <c r="BA227" s="97">
        <f>IF(AZ227=1,G227,0)</f>
        <v>0</v>
      </c>
      <c r="BB227" s="97">
        <f>IF(AZ227=2,G227,0)</f>
        <v>0</v>
      </c>
      <c r="BC227" s="97">
        <f>IF(AZ227=3,G227,0)</f>
        <v>0</v>
      </c>
      <c r="BD227" s="97">
        <f>IF(AZ227=4,G227,0)</f>
        <v>0</v>
      </c>
      <c r="BE227" s="97">
        <f>IF(AZ227=5,G227,0)</f>
        <v>0</v>
      </c>
      <c r="CZ227" s="97">
        <v>0</v>
      </c>
    </row>
    <row r="228" spans="1:104" x14ac:dyDescent="0.2">
      <c r="A228" s="155"/>
      <c r="B228" s="156" t="s">
        <v>59</v>
      </c>
      <c r="C228" s="157" t="str">
        <f>CONCATENATE(B206," ",C206)</f>
        <v>712 Živičné krytiny</v>
      </c>
      <c r="D228" s="123"/>
      <c r="E228" s="124"/>
      <c r="F228" s="124"/>
      <c r="G228" s="125">
        <f>SUM(G206:G227)</f>
        <v>0</v>
      </c>
      <c r="H228" s="168"/>
      <c r="O228" s="115">
        <v>4</v>
      </c>
      <c r="BA228" s="126">
        <f>SUM(BA206:BA227)</f>
        <v>0</v>
      </c>
      <c r="BB228" s="126">
        <f>SUM(BB206:BB227)</f>
        <v>0</v>
      </c>
      <c r="BC228" s="126">
        <f>SUM(BC206:BC227)</f>
        <v>0</v>
      </c>
      <c r="BD228" s="126">
        <f>SUM(BD206:BD227)</f>
        <v>0</v>
      </c>
      <c r="BE228" s="126">
        <f>SUM(BE206:BE227)</f>
        <v>0</v>
      </c>
    </row>
    <row r="229" spans="1:104" x14ac:dyDescent="0.2">
      <c r="A229" s="147" t="s">
        <v>58</v>
      </c>
      <c r="B229" s="148" t="s">
        <v>275</v>
      </c>
      <c r="C229" s="149" t="s">
        <v>276</v>
      </c>
      <c r="D229" s="111"/>
      <c r="E229" s="112"/>
      <c r="F229" s="112"/>
      <c r="G229" s="113"/>
      <c r="H229" s="166"/>
      <c r="I229" s="114"/>
      <c r="O229" s="115">
        <v>1</v>
      </c>
    </row>
    <row r="230" spans="1:104" x14ac:dyDescent="0.2">
      <c r="A230" s="150">
        <v>59</v>
      </c>
      <c r="B230" s="151" t="s">
        <v>277</v>
      </c>
      <c r="C230" s="152" t="s">
        <v>278</v>
      </c>
      <c r="D230" s="116" t="s">
        <v>83</v>
      </c>
      <c r="E230" s="117">
        <v>0.5</v>
      </c>
      <c r="F230" s="117"/>
      <c r="G230" s="118">
        <f>E230*F230</f>
        <v>0</v>
      </c>
      <c r="H230" s="164" t="s">
        <v>320</v>
      </c>
      <c r="O230" s="115">
        <v>2</v>
      </c>
      <c r="AA230" s="97">
        <v>12</v>
      </c>
      <c r="AB230" s="97">
        <v>0</v>
      </c>
      <c r="AC230" s="97">
        <v>59</v>
      </c>
      <c r="AZ230" s="97">
        <v>2</v>
      </c>
      <c r="BA230" s="97">
        <f>IF(AZ230=1,G230,0)</f>
        <v>0</v>
      </c>
      <c r="BB230" s="97">
        <f>IF(AZ230=2,G230,0)</f>
        <v>0</v>
      </c>
      <c r="BC230" s="97">
        <f>IF(AZ230=3,G230,0)</f>
        <v>0</v>
      </c>
      <c r="BD230" s="97">
        <f>IF(AZ230=4,G230,0)</f>
        <v>0</v>
      </c>
      <c r="BE230" s="97">
        <f>IF(AZ230=5,G230,0)</f>
        <v>0</v>
      </c>
      <c r="CZ230" s="97">
        <v>2.2899999999999999E-3</v>
      </c>
    </row>
    <row r="231" spans="1:104" x14ac:dyDescent="0.2">
      <c r="A231" s="153"/>
      <c r="B231" s="154"/>
      <c r="C231" s="282" t="s">
        <v>209</v>
      </c>
      <c r="D231" s="283"/>
      <c r="E231" s="119">
        <v>0.5</v>
      </c>
      <c r="F231" s="120"/>
      <c r="G231" s="121"/>
      <c r="H231" s="167"/>
      <c r="M231" s="122" t="s">
        <v>209</v>
      </c>
      <c r="O231" s="115"/>
    </row>
    <row r="232" spans="1:104" x14ac:dyDescent="0.2">
      <c r="A232" s="150">
        <v>60</v>
      </c>
      <c r="B232" s="151" t="s">
        <v>279</v>
      </c>
      <c r="C232" s="152" t="s">
        <v>280</v>
      </c>
      <c r="D232" s="116" t="s">
        <v>186</v>
      </c>
      <c r="E232" s="117">
        <v>4.1300000000000003E-2</v>
      </c>
      <c r="F232" s="117"/>
      <c r="G232" s="118">
        <f>E232*F232</f>
        <v>0</v>
      </c>
      <c r="H232" s="164" t="s">
        <v>320</v>
      </c>
      <c r="O232" s="115">
        <v>2</v>
      </c>
      <c r="AA232" s="97">
        <v>12</v>
      </c>
      <c r="AB232" s="97">
        <v>1</v>
      </c>
      <c r="AC232" s="97">
        <v>60</v>
      </c>
      <c r="AZ232" s="97">
        <v>2</v>
      </c>
      <c r="BA232" s="97">
        <f>IF(AZ232=1,G232,0)</f>
        <v>0</v>
      </c>
      <c r="BB232" s="97">
        <f>IF(AZ232=2,G232,0)</f>
        <v>0</v>
      </c>
      <c r="BC232" s="97">
        <f>IF(AZ232=3,G232,0)</f>
        <v>0</v>
      </c>
      <c r="BD232" s="97">
        <f>IF(AZ232=4,G232,0)</f>
        <v>0</v>
      </c>
      <c r="BE232" s="97">
        <f>IF(AZ232=5,G232,0)</f>
        <v>0</v>
      </c>
      <c r="CZ232" s="97">
        <v>2.5000000000000001E-2</v>
      </c>
    </row>
    <row r="233" spans="1:104" x14ac:dyDescent="0.2">
      <c r="A233" s="153"/>
      <c r="B233" s="154"/>
      <c r="C233" s="282" t="s">
        <v>281</v>
      </c>
      <c r="D233" s="283"/>
      <c r="E233" s="119">
        <v>4.1300000000000003E-2</v>
      </c>
      <c r="F233" s="120"/>
      <c r="G233" s="121"/>
      <c r="H233" s="167"/>
      <c r="M233" s="122" t="s">
        <v>281</v>
      </c>
      <c r="O233" s="115"/>
    </row>
    <row r="234" spans="1:104" x14ac:dyDescent="0.2">
      <c r="A234" s="150">
        <v>61</v>
      </c>
      <c r="B234" s="151" t="s">
        <v>282</v>
      </c>
      <c r="C234" s="152" t="s">
        <v>283</v>
      </c>
      <c r="D234" s="116" t="s">
        <v>83</v>
      </c>
      <c r="E234" s="117">
        <v>0.27500000000000002</v>
      </c>
      <c r="F234" s="117"/>
      <c r="G234" s="118">
        <f>E234*F234</f>
        <v>0</v>
      </c>
      <c r="H234" s="164" t="s">
        <v>320</v>
      </c>
      <c r="O234" s="115">
        <v>2</v>
      </c>
      <c r="AA234" s="97">
        <v>12</v>
      </c>
      <c r="AB234" s="97">
        <v>1</v>
      </c>
      <c r="AC234" s="97">
        <v>61</v>
      </c>
      <c r="AZ234" s="97">
        <v>2</v>
      </c>
      <c r="BA234" s="97">
        <f>IF(AZ234=1,G234,0)</f>
        <v>0</v>
      </c>
      <c r="BB234" s="97">
        <f>IF(AZ234=2,G234,0)</f>
        <v>0</v>
      </c>
      <c r="BC234" s="97">
        <f>IF(AZ234=3,G234,0)</f>
        <v>0</v>
      </c>
      <c r="BD234" s="97">
        <f>IF(AZ234=4,G234,0)</f>
        <v>0</v>
      </c>
      <c r="BE234" s="97">
        <f>IF(AZ234=5,G234,0)</f>
        <v>0</v>
      </c>
      <c r="CZ234" s="97">
        <v>2.64E-3</v>
      </c>
    </row>
    <row r="235" spans="1:104" x14ac:dyDescent="0.2">
      <c r="A235" s="153"/>
      <c r="B235" s="154"/>
      <c r="C235" s="282" t="s">
        <v>284</v>
      </c>
      <c r="D235" s="283"/>
      <c r="E235" s="119">
        <v>0.27500000000000002</v>
      </c>
      <c r="F235" s="120"/>
      <c r="G235" s="121"/>
      <c r="H235" s="167"/>
      <c r="M235" s="122" t="s">
        <v>284</v>
      </c>
      <c r="O235" s="115"/>
    </row>
    <row r="236" spans="1:104" x14ac:dyDescent="0.2">
      <c r="A236" s="150">
        <v>62</v>
      </c>
      <c r="B236" s="151" t="s">
        <v>285</v>
      </c>
      <c r="C236" s="152" t="s">
        <v>286</v>
      </c>
      <c r="D236" s="116" t="s">
        <v>50</v>
      </c>
      <c r="E236" s="117">
        <v>2.2999999999999998</v>
      </c>
      <c r="F236" s="117"/>
      <c r="G236" s="118">
        <f>E236*F236</f>
        <v>0</v>
      </c>
      <c r="H236" s="164" t="s">
        <v>320</v>
      </c>
      <c r="O236" s="115">
        <v>2</v>
      </c>
      <c r="AA236" s="97">
        <v>12</v>
      </c>
      <c r="AB236" s="97">
        <v>0</v>
      </c>
      <c r="AC236" s="97">
        <v>62</v>
      </c>
      <c r="AZ236" s="97">
        <v>2</v>
      </c>
      <c r="BA236" s="97">
        <f>IF(AZ236=1,G236,0)</f>
        <v>0</v>
      </c>
      <c r="BB236" s="97">
        <f>IF(AZ236=2,G236,0)</f>
        <v>0</v>
      </c>
      <c r="BC236" s="97">
        <f>IF(AZ236=3,G236,0)</f>
        <v>0</v>
      </c>
      <c r="BD236" s="97">
        <f>IF(AZ236=4,G236,0)</f>
        <v>0</v>
      </c>
      <c r="BE236" s="97">
        <f>IF(AZ236=5,G236,0)</f>
        <v>0</v>
      </c>
      <c r="CZ236" s="97">
        <v>0</v>
      </c>
    </row>
    <row r="237" spans="1:104" x14ac:dyDescent="0.2">
      <c r="A237" s="155"/>
      <c r="B237" s="156" t="s">
        <v>59</v>
      </c>
      <c r="C237" s="157" t="str">
        <f>CONCATENATE(B229," ",C229)</f>
        <v>713 Izolace tepelné</v>
      </c>
      <c r="D237" s="123"/>
      <c r="E237" s="124"/>
      <c r="F237" s="124"/>
      <c r="G237" s="125">
        <f>SUM(G229:G236)</f>
        <v>0</v>
      </c>
      <c r="H237" s="168"/>
      <c r="O237" s="115">
        <v>4</v>
      </c>
      <c r="BA237" s="126">
        <f>SUM(BA229:BA236)</f>
        <v>0</v>
      </c>
      <c r="BB237" s="126">
        <f>SUM(BB229:BB236)</f>
        <v>0</v>
      </c>
      <c r="BC237" s="126">
        <f>SUM(BC229:BC236)</f>
        <v>0</v>
      </c>
      <c r="BD237" s="126">
        <f>SUM(BD229:BD236)</f>
        <v>0</v>
      </c>
      <c r="BE237" s="126">
        <f>SUM(BE229:BE236)</f>
        <v>0</v>
      </c>
    </row>
    <row r="238" spans="1:104" x14ac:dyDescent="0.2">
      <c r="A238" s="147" t="s">
        <v>58</v>
      </c>
      <c r="B238" s="148" t="s">
        <v>434</v>
      </c>
      <c r="C238" s="149" t="s">
        <v>435</v>
      </c>
      <c r="D238" s="111"/>
      <c r="E238" s="112"/>
      <c r="F238" s="112"/>
      <c r="G238" s="113"/>
      <c r="H238" s="166"/>
      <c r="O238" s="115"/>
      <c r="BA238" s="126"/>
      <c r="BB238" s="126"/>
      <c r="BC238" s="126"/>
      <c r="BD238" s="126"/>
      <c r="BE238" s="126"/>
    </row>
    <row r="239" spans="1:104" x14ac:dyDescent="0.2">
      <c r="A239" s="150" t="s">
        <v>58</v>
      </c>
      <c r="B239" s="151" t="s">
        <v>436</v>
      </c>
      <c r="C239" s="152" t="s">
        <v>437</v>
      </c>
      <c r="D239" s="116"/>
      <c r="E239" s="117"/>
      <c r="F239" s="117"/>
      <c r="G239" s="118"/>
      <c r="H239" s="164"/>
      <c r="O239" s="115"/>
      <c r="BA239" s="126"/>
      <c r="BB239" s="126"/>
      <c r="BC239" s="126"/>
      <c r="BD239" s="126"/>
      <c r="BE239" s="126"/>
    </row>
    <row r="240" spans="1:104" x14ac:dyDescent="0.2">
      <c r="A240" s="150">
        <v>63</v>
      </c>
      <c r="B240" s="151" t="s">
        <v>438</v>
      </c>
      <c r="C240" s="152" t="s">
        <v>439</v>
      </c>
      <c r="D240" s="116" t="s">
        <v>111</v>
      </c>
      <c r="E240" s="117">
        <v>59</v>
      </c>
      <c r="F240" s="117"/>
      <c r="G240" s="118">
        <f t="shared" ref="G240:G249" si="0">E240*F240</f>
        <v>0</v>
      </c>
      <c r="H240" s="164" t="s">
        <v>320</v>
      </c>
      <c r="O240" s="115"/>
      <c r="BA240" s="126"/>
      <c r="BB240" s="126"/>
      <c r="BC240" s="126"/>
      <c r="BD240" s="126"/>
      <c r="BE240" s="126"/>
    </row>
    <row r="241" spans="1:104" x14ac:dyDescent="0.2">
      <c r="A241" s="150">
        <v>64</v>
      </c>
      <c r="B241" s="151" t="s">
        <v>440</v>
      </c>
      <c r="C241" s="152" t="s">
        <v>441</v>
      </c>
      <c r="D241" s="116" t="s">
        <v>74</v>
      </c>
      <c r="E241" s="117">
        <v>23</v>
      </c>
      <c r="F241" s="117"/>
      <c r="G241" s="118">
        <f t="shared" si="0"/>
        <v>0</v>
      </c>
      <c r="H241" s="164" t="s">
        <v>320</v>
      </c>
      <c r="O241" s="115"/>
      <c r="BA241" s="126"/>
      <c r="BB241" s="126"/>
      <c r="BC241" s="126"/>
      <c r="BD241" s="126"/>
      <c r="BE241" s="126"/>
    </row>
    <row r="242" spans="1:104" ht="22.5" x14ac:dyDescent="0.2">
      <c r="A242" s="150">
        <v>65</v>
      </c>
      <c r="B242" s="151" t="s">
        <v>442</v>
      </c>
      <c r="C242" s="152" t="s">
        <v>443</v>
      </c>
      <c r="D242" s="116" t="s">
        <v>74</v>
      </c>
      <c r="E242" s="117">
        <v>29</v>
      </c>
      <c r="F242" s="117"/>
      <c r="G242" s="118">
        <f t="shared" si="0"/>
        <v>0</v>
      </c>
      <c r="H242" s="164" t="s">
        <v>320</v>
      </c>
      <c r="O242" s="115"/>
      <c r="BA242" s="126"/>
      <c r="BB242" s="126"/>
      <c r="BC242" s="126"/>
      <c r="BD242" s="126"/>
      <c r="BE242" s="126"/>
    </row>
    <row r="243" spans="1:104" x14ac:dyDescent="0.2">
      <c r="A243" s="150">
        <v>66</v>
      </c>
      <c r="B243" s="151" t="s">
        <v>451</v>
      </c>
      <c r="C243" s="152" t="s">
        <v>444</v>
      </c>
      <c r="D243" s="116" t="s">
        <v>74</v>
      </c>
      <c r="E243" s="117">
        <v>1</v>
      </c>
      <c r="F243" s="117"/>
      <c r="G243" s="118">
        <f t="shared" si="0"/>
        <v>0</v>
      </c>
      <c r="H243" s="233" t="s">
        <v>319</v>
      </c>
      <c r="O243" s="115"/>
      <c r="BA243" s="126"/>
      <c r="BB243" s="126"/>
      <c r="BC243" s="126"/>
      <c r="BD243" s="126"/>
      <c r="BE243" s="126"/>
    </row>
    <row r="244" spans="1:104" x14ac:dyDescent="0.2">
      <c r="A244" s="150">
        <v>67</v>
      </c>
      <c r="B244" s="151" t="s">
        <v>452</v>
      </c>
      <c r="C244" s="152" t="s">
        <v>445</v>
      </c>
      <c r="D244" s="116" t="s">
        <v>74</v>
      </c>
      <c r="E244" s="117">
        <v>1</v>
      </c>
      <c r="F244" s="117"/>
      <c r="G244" s="118">
        <f t="shared" si="0"/>
        <v>0</v>
      </c>
      <c r="H244" s="233" t="s">
        <v>319</v>
      </c>
      <c r="O244" s="115"/>
      <c r="BA244" s="126"/>
      <c r="BB244" s="126"/>
      <c r="BC244" s="126"/>
      <c r="BD244" s="126"/>
      <c r="BE244" s="126"/>
    </row>
    <row r="245" spans="1:104" x14ac:dyDescent="0.2">
      <c r="A245" s="150">
        <v>68</v>
      </c>
      <c r="B245" s="151" t="s">
        <v>453</v>
      </c>
      <c r="C245" s="152" t="s">
        <v>446</v>
      </c>
      <c r="D245" s="116" t="s">
        <v>74</v>
      </c>
      <c r="E245" s="117">
        <v>1</v>
      </c>
      <c r="F245" s="117"/>
      <c r="G245" s="118">
        <f t="shared" si="0"/>
        <v>0</v>
      </c>
      <c r="H245" s="233" t="s">
        <v>319</v>
      </c>
      <c r="O245" s="115"/>
      <c r="BA245" s="126"/>
      <c r="BB245" s="126"/>
      <c r="BC245" s="126"/>
      <c r="BD245" s="126"/>
      <c r="BE245" s="126"/>
    </row>
    <row r="246" spans="1:104" x14ac:dyDescent="0.2">
      <c r="A246" s="150">
        <v>69</v>
      </c>
      <c r="B246" s="151" t="s">
        <v>454</v>
      </c>
      <c r="C246" s="152" t="s">
        <v>447</v>
      </c>
      <c r="D246" s="116" t="s">
        <v>74</v>
      </c>
      <c r="E246" s="117">
        <v>1</v>
      </c>
      <c r="F246" s="117"/>
      <c r="G246" s="118">
        <f t="shared" si="0"/>
        <v>0</v>
      </c>
      <c r="H246" s="233" t="s">
        <v>319</v>
      </c>
      <c r="O246" s="115"/>
      <c r="BA246" s="126"/>
      <c r="BB246" s="126"/>
      <c r="BC246" s="126"/>
      <c r="BD246" s="126"/>
      <c r="BE246" s="126"/>
    </row>
    <row r="247" spans="1:104" x14ac:dyDescent="0.2">
      <c r="A247" s="150">
        <v>70</v>
      </c>
      <c r="B247" s="151" t="s">
        <v>455</v>
      </c>
      <c r="C247" s="152" t="s">
        <v>448</v>
      </c>
      <c r="D247" s="116" t="s">
        <v>74</v>
      </c>
      <c r="E247" s="117">
        <v>1</v>
      </c>
      <c r="F247" s="117"/>
      <c r="G247" s="118">
        <f t="shared" si="0"/>
        <v>0</v>
      </c>
      <c r="H247" s="233" t="s">
        <v>319</v>
      </c>
      <c r="O247" s="115"/>
      <c r="BA247" s="126"/>
      <c r="BB247" s="126"/>
      <c r="BC247" s="126"/>
      <c r="BD247" s="126"/>
      <c r="BE247" s="126"/>
    </row>
    <row r="248" spans="1:104" ht="22.5" x14ac:dyDescent="0.2">
      <c r="A248" s="150">
        <v>71</v>
      </c>
      <c r="B248" s="151" t="s">
        <v>456</v>
      </c>
      <c r="C248" s="152" t="s">
        <v>449</v>
      </c>
      <c r="D248" s="116" t="s">
        <v>74</v>
      </c>
      <c r="E248" s="117">
        <v>1</v>
      </c>
      <c r="F248" s="117"/>
      <c r="G248" s="118">
        <f t="shared" si="0"/>
        <v>0</v>
      </c>
      <c r="H248" s="233" t="s">
        <v>319</v>
      </c>
      <c r="O248" s="115"/>
      <c r="BA248" s="126"/>
      <c r="BB248" s="126"/>
      <c r="BC248" s="126"/>
      <c r="BD248" s="126"/>
      <c r="BE248" s="126"/>
    </row>
    <row r="249" spans="1:104" x14ac:dyDescent="0.2">
      <c r="A249" s="150">
        <v>72</v>
      </c>
      <c r="B249" s="151" t="s">
        <v>457</v>
      </c>
      <c r="C249" s="152" t="s">
        <v>450</v>
      </c>
      <c r="D249" s="116" t="s">
        <v>74</v>
      </c>
      <c r="E249" s="117">
        <v>2</v>
      </c>
      <c r="F249" s="117"/>
      <c r="G249" s="118">
        <f t="shared" si="0"/>
        <v>0</v>
      </c>
      <c r="H249" s="233" t="s">
        <v>319</v>
      </c>
      <c r="O249" s="115"/>
      <c r="BA249" s="126"/>
      <c r="BB249" s="126"/>
      <c r="BC249" s="126"/>
      <c r="BD249" s="126"/>
      <c r="BE249" s="126"/>
    </row>
    <row r="250" spans="1:104" x14ac:dyDescent="0.2">
      <c r="A250" s="155"/>
      <c r="B250" s="156" t="s">
        <v>59</v>
      </c>
      <c r="C250" s="157" t="str">
        <f>CONCATENATE(B238," ",C238)</f>
        <v>720 Zdravotechnická instalace</v>
      </c>
      <c r="D250" s="123"/>
      <c r="E250" s="124"/>
      <c r="F250" s="124"/>
      <c r="G250" s="125">
        <f>SUM(G240:G249)</f>
        <v>0</v>
      </c>
      <c r="H250" s="168"/>
      <c r="O250" s="115"/>
      <c r="BA250" s="126"/>
      <c r="BB250" s="126"/>
      <c r="BC250" s="126"/>
      <c r="BD250" s="126"/>
      <c r="BE250" s="126"/>
    </row>
    <row r="251" spans="1:104" x14ac:dyDescent="0.2">
      <c r="A251" s="147" t="s">
        <v>58</v>
      </c>
      <c r="B251" s="148" t="s">
        <v>287</v>
      </c>
      <c r="C251" s="149" t="s">
        <v>288</v>
      </c>
      <c r="D251" s="111"/>
      <c r="E251" s="112"/>
      <c r="F251" s="112"/>
      <c r="G251" s="113"/>
      <c r="H251" s="166"/>
      <c r="I251" s="114"/>
      <c r="O251" s="115">
        <v>1</v>
      </c>
    </row>
    <row r="252" spans="1:104" ht="22.5" x14ac:dyDescent="0.2">
      <c r="A252" s="150">
        <v>73</v>
      </c>
      <c r="B252" s="151" t="s">
        <v>289</v>
      </c>
      <c r="C252" s="152" t="s">
        <v>290</v>
      </c>
      <c r="D252" s="116" t="s">
        <v>74</v>
      </c>
      <c r="E252" s="117">
        <v>1</v>
      </c>
      <c r="F252" s="117"/>
      <c r="G252" s="118">
        <f>E252*F252</f>
        <v>0</v>
      </c>
      <c r="H252" s="164" t="s">
        <v>319</v>
      </c>
      <c r="O252" s="115">
        <v>2</v>
      </c>
      <c r="AA252" s="97">
        <v>12</v>
      </c>
      <c r="AB252" s="97">
        <v>0</v>
      </c>
      <c r="AC252" s="97">
        <v>63</v>
      </c>
      <c r="AZ252" s="97">
        <v>2</v>
      </c>
      <c r="BA252" s="97">
        <f>IF(AZ252=1,G252,0)</f>
        <v>0</v>
      </c>
      <c r="BB252" s="97">
        <f>IF(AZ252=2,G252,0)</f>
        <v>0</v>
      </c>
      <c r="BC252" s="97">
        <f>IF(AZ252=3,G252,0)</f>
        <v>0</v>
      </c>
      <c r="BD252" s="97">
        <f>IF(AZ252=4,G252,0)</f>
        <v>0</v>
      </c>
      <c r="BE252" s="97">
        <f>IF(AZ252=5,G252,0)</f>
        <v>0</v>
      </c>
      <c r="CZ252" s="97">
        <v>0</v>
      </c>
    </row>
    <row r="253" spans="1:104" x14ac:dyDescent="0.2">
      <c r="A253" s="153"/>
      <c r="B253" s="154"/>
      <c r="C253" s="282" t="s">
        <v>78</v>
      </c>
      <c r="D253" s="283"/>
      <c r="E253" s="119">
        <v>1</v>
      </c>
      <c r="F253" s="120"/>
      <c r="G253" s="121"/>
      <c r="H253" s="167"/>
      <c r="M253" s="122" t="s">
        <v>78</v>
      </c>
      <c r="O253" s="115"/>
    </row>
    <row r="254" spans="1:104" x14ac:dyDescent="0.2">
      <c r="A254" s="150">
        <v>74</v>
      </c>
      <c r="B254" s="151" t="s">
        <v>291</v>
      </c>
      <c r="C254" s="152" t="s">
        <v>292</v>
      </c>
      <c r="D254" s="116" t="s">
        <v>50</v>
      </c>
      <c r="E254" s="117">
        <v>2.1</v>
      </c>
      <c r="F254" s="117"/>
      <c r="G254" s="118">
        <f>E254*F254</f>
        <v>0</v>
      </c>
      <c r="H254" s="164" t="s">
        <v>320</v>
      </c>
      <c r="O254" s="115">
        <v>2</v>
      </c>
      <c r="AA254" s="97">
        <v>12</v>
      </c>
      <c r="AB254" s="97">
        <v>0</v>
      </c>
      <c r="AC254" s="97">
        <v>64</v>
      </c>
      <c r="AZ254" s="97">
        <v>2</v>
      </c>
      <c r="BA254" s="97">
        <f>IF(AZ254=1,G254,0)</f>
        <v>0</v>
      </c>
      <c r="BB254" s="97">
        <f>IF(AZ254=2,G254,0)</f>
        <v>0</v>
      </c>
      <c r="BC254" s="97">
        <f>IF(AZ254=3,G254,0)</f>
        <v>0</v>
      </c>
      <c r="BD254" s="97">
        <f>IF(AZ254=4,G254,0)</f>
        <v>0</v>
      </c>
      <c r="BE254" s="97">
        <f>IF(AZ254=5,G254,0)</f>
        <v>0</v>
      </c>
      <c r="CZ254" s="97">
        <v>0</v>
      </c>
    </row>
    <row r="255" spans="1:104" x14ac:dyDescent="0.2">
      <c r="A255" s="155"/>
      <c r="B255" s="156" t="s">
        <v>59</v>
      </c>
      <c r="C255" s="157" t="str">
        <f>CONCATENATE(B251," ",C251)</f>
        <v>767 Konstrukce zámečnické</v>
      </c>
      <c r="D255" s="123"/>
      <c r="E255" s="124"/>
      <c r="F255" s="124"/>
      <c r="G255" s="125">
        <f>SUM(G251:G254)</f>
        <v>0</v>
      </c>
      <c r="H255" s="168"/>
      <c r="O255" s="115">
        <v>4</v>
      </c>
      <c r="BA255" s="126">
        <f>SUM(BA251:BA254)</f>
        <v>0</v>
      </c>
      <c r="BB255" s="126">
        <f>SUM(BB251:BB254)</f>
        <v>0</v>
      </c>
      <c r="BC255" s="126">
        <f>SUM(BC251:BC254)</f>
        <v>0</v>
      </c>
      <c r="BD255" s="126">
        <f>SUM(BD251:BD254)</f>
        <v>0</v>
      </c>
      <c r="BE255" s="126">
        <f>SUM(BE251:BE254)</f>
        <v>0</v>
      </c>
    </row>
    <row r="256" spans="1:104" x14ac:dyDescent="0.2">
      <c r="A256" s="147" t="s">
        <v>58</v>
      </c>
      <c r="B256" s="148" t="s">
        <v>293</v>
      </c>
      <c r="C256" s="149" t="s">
        <v>294</v>
      </c>
      <c r="D256" s="111"/>
      <c r="E256" s="112"/>
      <c r="F256" s="112"/>
      <c r="G256" s="113"/>
      <c r="H256" s="166"/>
      <c r="I256" s="114"/>
      <c r="O256" s="115">
        <v>1</v>
      </c>
    </row>
    <row r="257" spans="1:104" x14ac:dyDescent="0.2">
      <c r="A257" s="150">
        <v>75</v>
      </c>
      <c r="B257" s="151" t="s">
        <v>295</v>
      </c>
      <c r="C257" s="152" t="s">
        <v>296</v>
      </c>
      <c r="D257" s="116" t="s">
        <v>83</v>
      </c>
      <c r="E257" s="117">
        <v>0.3</v>
      </c>
      <c r="F257" s="117"/>
      <c r="G257" s="118">
        <f>E257*F257</f>
        <v>0</v>
      </c>
      <c r="H257" s="164" t="s">
        <v>320</v>
      </c>
      <c r="O257" s="115">
        <v>2</v>
      </c>
      <c r="AA257" s="97">
        <v>12</v>
      </c>
      <c r="AB257" s="97">
        <v>0</v>
      </c>
      <c r="AC257" s="97">
        <v>65</v>
      </c>
      <c r="AZ257" s="97">
        <v>2</v>
      </c>
      <c r="BA257" s="97">
        <f>IF(AZ257=1,G257,0)</f>
        <v>0</v>
      </c>
      <c r="BB257" s="97">
        <f>IF(AZ257=2,G257,0)</f>
        <v>0</v>
      </c>
      <c r="BC257" s="97">
        <f>IF(AZ257=3,G257,0)</f>
        <v>0</v>
      </c>
      <c r="BD257" s="97">
        <f>IF(AZ257=4,G257,0)</f>
        <v>0</v>
      </c>
      <c r="BE257" s="97">
        <f>IF(AZ257=5,G257,0)</f>
        <v>0</v>
      </c>
      <c r="CZ257" s="97">
        <v>2.1000000000000001E-4</v>
      </c>
    </row>
    <row r="258" spans="1:104" x14ac:dyDescent="0.2">
      <c r="A258" s="153"/>
      <c r="B258" s="154"/>
      <c r="C258" s="282" t="s">
        <v>147</v>
      </c>
      <c r="D258" s="283"/>
      <c r="E258" s="119">
        <v>0.3</v>
      </c>
      <c r="F258" s="120"/>
      <c r="G258" s="121"/>
      <c r="H258" s="167"/>
      <c r="M258" s="122" t="s">
        <v>147</v>
      </c>
      <c r="O258" s="115"/>
    </row>
    <row r="259" spans="1:104" x14ac:dyDescent="0.2">
      <c r="A259" s="150">
        <v>76</v>
      </c>
      <c r="B259" s="151" t="s">
        <v>297</v>
      </c>
      <c r="C259" s="152" t="s">
        <v>298</v>
      </c>
      <c r="D259" s="116" t="s">
        <v>83</v>
      </c>
      <c r="E259" s="117">
        <v>0.3</v>
      </c>
      <c r="F259" s="117"/>
      <c r="G259" s="118">
        <f>E259*F259</f>
        <v>0</v>
      </c>
      <c r="H259" s="164" t="s">
        <v>320</v>
      </c>
      <c r="O259" s="115">
        <v>2</v>
      </c>
      <c r="AA259" s="97">
        <v>12</v>
      </c>
      <c r="AB259" s="97">
        <v>0</v>
      </c>
      <c r="AC259" s="97">
        <v>66</v>
      </c>
      <c r="AZ259" s="97">
        <v>2</v>
      </c>
      <c r="BA259" s="97">
        <f>IF(AZ259=1,G259,0)</f>
        <v>0</v>
      </c>
      <c r="BB259" s="97">
        <f>IF(AZ259=2,G259,0)</f>
        <v>0</v>
      </c>
      <c r="BC259" s="97">
        <f>IF(AZ259=3,G259,0)</f>
        <v>0</v>
      </c>
      <c r="BD259" s="97">
        <f>IF(AZ259=4,G259,0)</f>
        <v>0</v>
      </c>
      <c r="BE259" s="97">
        <f>IF(AZ259=5,G259,0)</f>
        <v>0</v>
      </c>
      <c r="CZ259" s="97">
        <v>4.5500000000000002E-3</v>
      </c>
    </row>
    <row r="260" spans="1:104" x14ac:dyDescent="0.2">
      <c r="A260" s="153"/>
      <c r="B260" s="154"/>
      <c r="C260" s="282" t="s">
        <v>147</v>
      </c>
      <c r="D260" s="283"/>
      <c r="E260" s="119">
        <v>0.3</v>
      </c>
      <c r="F260" s="120"/>
      <c r="G260" s="121"/>
      <c r="H260" s="167"/>
      <c r="M260" s="122" t="s">
        <v>147</v>
      </c>
      <c r="O260" s="115"/>
    </row>
    <row r="261" spans="1:104" x14ac:dyDescent="0.2">
      <c r="A261" s="150">
        <v>77</v>
      </c>
      <c r="B261" s="151" t="s">
        <v>299</v>
      </c>
      <c r="C261" s="152" t="s">
        <v>300</v>
      </c>
      <c r="D261" s="116" t="s">
        <v>111</v>
      </c>
      <c r="E261" s="117">
        <v>1.1000000000000001</v>
      </c>
      <c r="F261" s="117"/>
      <c r="G261" s="118">
        <f>E261*F261</f>
        <v>0</v>
      </c>
      <c r="H261" s="164" t="s">
        <v>320</v>
      </c>
      <c r="O261" s="115">
        <v>2</v>
      </c>
      <c r="AA261" s="97">
        <v>12</v>
      </c>
      <c r="AB261" s="97">
        <v>0</v>
      </c>
      <c r="AC261" s="97">
        <v>67</v>
      </c>
      <c r="AZ261" s="97">
        <v>2</v>
      </c>
      <c r="BA261" s="97">
        <f>IF(AZ261=1,G261,0)</f>
        <v>0</v>
      </c>
      <c r="BB261" s="97">
        <f>IF(AZ261=2,G261,0)</f>
        <v>0</v>
      </c>
      <c r="BC261" s="97">
        <f>IF(AZ261=3,G261,0)</f>
        <v>0</v>
      </c>
      <c r="BD261" s="97">
        <f>IF(AZ261=4,G261,0)</f>
        <v>0</v>
      </c>
      <c r="BE261" s="97">
        <f>IF(AZ261=5,G261,0)</f>
        <v>0</v>
      </c>
      <c r="CZ261" s="97">
        <v>4.0000000000000003E-5</v>
      </c>
    </row>
    <row r="262" spans="1:104" x14ac:dyDescent="0.2">
      <c r="A262" s="153"/>
      <c r="B262" s="154"/>
      <c r="C262" s="282" t="s">
        <v>301</v>
      </c>
      <c r="D262" s="283"/>
      <c r="E262" s="119">
        <v>1.1000000000000001</v>
      </c>
      <c r="F262" s="120"/>
      <c r="G262" s="121"/>
      <c r="H262" s="167"/>
      <c r="M262" s="122" t="s">
        <v>301</v>
      </c>
      <c r="O262" s="115"/>
    </row>
    <row r="263" spans="1:104" x14ac:dyDescent="0.2">
      <c r="A263" s="150">
        <v>78</v>
      </c>
      <c r="B263" s="151" t="s">
        <v>302</v>
      </c>
      <c r="C263" s="152" t="s">
        <v>303</v>
      </c>
      <c r="D263" s="116" t="s">
        <v>83</v>
      </c>
      <c r="E263" s="117">
        <v>0.3</v>
      </c>
      <c r="F263" s="117"/>
      <c r="G263" s="118">
        <f>E263*F263</f>
        <v>0</v>
      </c>
      <c r="H263" s="164" t="s">
        <v>320</v>
      </c>
      <c r="O263" s="115">
        <v>2</v>
      </c>
      <c r="AA263" s="97">
        <v>12</v>
      </c>
      <c r="AB263" s="97">
        <v>0</v>
      </c>
      <c r="AC263" s="97">
        <v>68</v>
      </c>
      <c r="AZ263" s="97">
        <v>2</v>
      </c>
      <c r="BA263" s="97">
        <f>IF(AZ263=1,G263,0)</f>
        <v>0</v>
      </c>
      <c r="BB263" s="97">
        <f>IF(AZ263=2,G263,0)</f>
        <v>0</v>
      </c>
      <c r="BC263" s="97">
        <f>IF(AZ263=3,G263,0)</f>
        <v>0</v>
      </c>
      <c r="BD263" s="97">
        <f>IF(AZ263=4,G263,0)</f>
        <v>0</v>
      </c>
      <c r="BE263" s="97">
        <f>IF(AZ263=5,G263,0)</f>
        <v>0</v>
      </c>
      <c r="CZ263" s="97">
        <v>0</v>
      </c>
    </row>
    <row r="264" spans="1:104" x14ac:dyDescent="0.2">
      <c r="A264" s="153"/>
      <c r="B264" s="154"/>
      <c r="C264" s="282" t="s">
        <v>147</v>
      </c>
      <c r="D264" s="283"/>
      <c r="E264" s="119">
        <v>0.3</v>
      </c>
      <c r="F264" s="120"/>
      <c r="G264" s="121"/>
      <c r="H264" s="167"/>
      <c r="M264" s="122" t="s">
        <v>147</v>
      </c>
      <c r="O264" s="115"/>
    </row>
    <row r="265" spans="1:104" x14ac:dyDescent="0.2">
      <c r="A265" s="150">
        <v>79</v>
      </c>
      <c r="B265" s="151" t="s">
        <v>304</v>
      </c>
      <c r="C265" s="152" t="s">
        <v>305</v>
      </c>
      <c r="D265" s="116" t="s">
        <v>83</v>
      </c>
      <c r="E265" s="117">
        <v>0.3</v>
      </c>
      <c r="F265" s="117"/>
      <c r="G265" s="118">
        <f>E265*F265</f>
        <v>0</v>
      </c>
      <c r="H265" s="164" t="s">
        <v>320</v>
      </c>
      <c r="O265" s="115">
        <v>2</v>
      </c>
      <c r="AA265" s="97">
        <v>12</v>
      </c>
      <c r="AB265" s="97">
        <v>0</v>
      </c>
      <c r="AC265" s="97">
        <v>69</v>
      </c>
      <c r="AZ265" s="97">
        <v>2</v>
      </c>
      <c r="BA265" s="97">
        <f>IF(AZ265=1,G265,0)</f>
        <v>0</v>
      </c>
      <c r="BB265" s="97">
        <f>IF(AZ265=2,G265,0)</f>
        <v>0</v>
      </c>
      <c r="BC265" s="97">
        <f>IF(AZ265=3,G265,0)</f>
        <v>0</v>
      </c>
      <c r="BD265" s="97">
        <f>IF(AZ265=4,G265,0)</f>
        <v>0</v>
      </c>
      <c r="BE265" s="97">
        <f>IF(AZ265=5,G265,0)</f>
        <v>0</v>
      </c>
      <c r="CZ265" s="97">
        <v>1.1999999999999999E-3</v>
      </c>
    </row>
    <row r="266" spans="1:104" x14ac:dyDescent="0.2">
      <c r="A266" s="153"/>
      <c r="B266" s="154"/>
      <c r="C266" s="282" t="s">
        <v>147</v>
      </c>
      <c r="D266" s="283"/>
      <c r="E266" s="119">
        <v>0.3</v>
      </c>
      <c r="F266" s="120"/>
      <c r="G266" s="121"/>
      <c r="H266" s="167"/>
      <c r="M266" s="122" t="s">
        <v>147</v>
      </c>
      <c r="O266" s="115"/>
    </row>
    <row r="267" spans="1:104" x14ac:dyDescent="0.2">
      <c r="A267" s="150">
        <v>80</v>
      </c>
      <c r="B267" s="151" t="s">
        <v>306</v>
      </c>
      <c r="C267" s="152" t="s">
        <v>307</v>
      </c>
      <c r="D267" s="116" t="s">
        <v>83</v>
      </c>
      <c r="E267" s="117">
        <v>0.33</v>
      </c>
      <c r="F267" s="117"/>
      <c r="G267" s="118">
        <f>E267*F267</f>
        <v>0</v>
      </c>
      <c r="H267" s="164" t="s">
        <v>319</v>
      </c>
      <c r="O267" s="115">
        <v>2</v>
      </c>
      <c r="AA267" s="97">
        <v>12</v>
      </c>
      <c r="AB267" s="97">
        <v>0</v>
      </c>
      <c r="AC267" s="97">
        <v>70</v>
      </c>
      <c r="AZ267" s="97">
        <v>2</v>
      </c>
      <c r="BA267" s="97">
        <f>IF(AZ267=1,G267,0)</f>
        <v>0</v>
      </c>
      <c r="BB267" s="97">
        <f>IF(AZ267=2,G267,0)</f>
        <v>0</v>
      </c>
      <c r="BC267" s="97">
        <f>IF(AZ267=3,G267,0)</f>
        <v>0</v>
      </c>
      <c r="BD267" s="97">
        <f>IF(AZ267=4,G267,0)</f>
        <v>0</v>
      </c>
      <c r="BE267" s="97">
        <f>IF(AZ267=5,G267,0)</f>
        <v>0</v>
      </c>
      <c r="CZ267" s="97">
        <v>0</v>
      </c>
    </row>
    <row r="268" spans="1:104" x14ac:dyDescent="0.2">
      <c r="A268" s="153"/>
      <c r="B268" s="154"/>
      <c r="C268" s="282" t="s">
        <v>308</v>
      </c>
      <c r="D268" s="283"/>
      <c r="E268" s="119">
        <v>0.33</v>
      </c>
      <c r="F268" s="120"/>
      <c r="G268" s="121"/>
      <c r="H268" s="167"/>
      <c r="M268" s="122" t="s">
        <v>308</v>
      </c>
      <c r="O268" s="115"/>
    </row>
    <row r="269" spans="1:104" x14ac:dyDescent="0.2">
      <c r="A269" s="150">
        <v>81</v>
      </c>
      <c r="B269" s="151" t="s">
        <v>309</v>
      </c>
      <c r="C269" s="152" t="s">
        <v>310</v>
      </c>
      <c r="D269" s="116" t="s">
        <v>50</v>
      </c>
      <c r="E269" s="117">
        <v>7.8</v>
      </c>
      <c r="F269" s="117"/>
      <c r="G269" s="118">
        <f>E269*F269</f>
        <v>0</v>
      </c>
      <c r="H269" s="164" t="s">
        <v>320</v>
      </c>
      <c r="O269" s="115">
        <v>2</v>
      </c>
      <c r="AA269" s="97">
        <v>12</v>
      </c>
      <c r="AB269" s="97">
        <v>0</v>
      </c>
      <c r="AC269" s="97">
        <v>71</v>
      </c>
      <c r="AZ269" s="97">
        <v>2</v>
      </c>
      <c r="BA269" s="97">
        <f>IF(AZ269=1,G269,0)</f>
        <v>0</v>
      </c>
      <c r="BB269" s="97">
        <f>IF(AZ269=2,G269,0)</f>
        <v>0</v>
      </c>
      <c r="BC269" s="97">
        <f>IF(AZ269=3,G269,0)</f>
        <v>0</v>
      </c>
      <c r="BD269" s="97">
        <f>IF(AZ269=4,G269,0)</f>
        <v>0</v>
      </c>
      <c r="BE269" s="97">
        <f>IF(AZ269=5,G269,0)</f>
        <v>0</v>
      </c>
      <c r="CZ269" s="97">
        <v>0</v>
      </c>
    </row>
    <row r="270" spans="1:104" x14ac:dyDescent="0.2">
      <c r="A270" s="155"/>
      <c r="B270" s="156" t="s">
        <v>59</v>
      </c>
      <c r="C270" s="157" t="str">
        <f>CONCATENATE(B256," ",C256)</f>
        <v>771 Podlahy z dlaždic a obklady</v>
      </c>
      <c r="D270" s="123"/>
      <c r="E270" s="124"/>
      <c r="F270" s="124"/>
      <c r="G270" s="125">
        <f>SUM(G256:G269)</f>
        <v>0</v>
      </c>
      <c r="H270" s="168"/>
      <c r="O270" s="115">
        <v>4</v>
      </c>
      <c r="BA270" s="126">
        <f>SUM(BA256:BA269)</f>
        <v>0</v>
      </c>
      <c r="BB270" s="126">
        <f>SUM(BB256:BB269)</f>
        <v>0</v>
      </c>
      <c r="BC270" s="126">
        <f>SUM(BC256:BC269)</f>
        <v>0</v>
      </c>
      <c r="BD270" s="126">
        <f>SUM(BD256:BD269)</f>
        <v>0</v>
      </c>
      <c r="BE270" s="126">
        <f>SUM(BE256:BE269)</f>
        <v>0</v>
      </c>
    </row>
    <row r="271" spans="1:104" x14ac:dyDescent="0.2">
      <c r="A271" s="147" t="s">
        <v>58</v>
      </c>
      <c r="B271" s="148" t="s">
        <v>311</v>
      </c>
      <c r="C271" s="149" t="s">
        <v>312</v>
      </c>
      <c r="D271" s="111"/>
      <c r="E271" s="112"/>
      <c r="F271" s="112"/>
      <c r="G271" s="113"/>
      <c r="H271" s="166"/>
      <c r="I271" s="114"/>
      <c r="O271" s="115">
        <v>1</v>
      </c>
    </row>
    <row r="272" spans="1:104" x14ac:dyDescent="0.2">
      <c r="A272" s="150">
        <v>82</v>
      </c>
      <c r="B272" s="151" t="s">
        <v>313</v>
      </c>
      <c r="C272" s="152" t="s">
        <v>314</v>
      </c>
      <c r="D272" s="116" t="s">
        <v>83</v>
      </c>
      <c r="E272" s="117">
        <v>51.2</v>
      </c>
      <c r="F272" s="117"/>
      <c r="G272" s="118">
        <f>E272*F272</f>
        <v>0</v>
      </c>
      <c r="H272" s="164" t="s">
        <v>320</v>
      </c>
      <c r="O272" s="115">
        <v>2</v>
      </c>
      <c r="AA272" s="97">
        <v>12</v>
      </c>
      <c r="AB272" s="97">
        <v>0</v>
      </c>
      <c r="AC272" s="97">
        <v>72</v>
      </c>
      <c r="AZ272" s="97">
        <v>2</v>
      </c>
      <c r="BA272" s="97">
        <f>IF(AZ272=1,G272,0)</f>
        <v>0</v>
      </c>
      <c r="BB272" s="97">
        <f>IF(AZ272=2,G272,0)</f>
        <v>0</v>
      </c>
      <c r="BC272" s="97">
        <f>IF(AZ272=3,G272,0)</f>
        <v>0</v>
      </c>
      <c r="BD272" s="97">
        <f>IF(AZ272=4,G272,0)</f>
        <v>0</v>
      </c>
      <c r="BE272" s="97">
        <f>IF(AZ272=5,G272,0)</f>
        <v>0</v>
      </c>
      <c r="CZ272" s="97">
        <v>6.9999999999999994E-5</v>
      </c>
    </row>
    <row r="273" spans="1:104" x14ac:dyDescent="0.2">
      <c r="A273" s="153"/>
      <c r="B273" s="154"/>
      <c r="C273" s="282" t="s">
        <v>315</v>
      </c>
      <c r="D273" s="283"/>
      <c r="E273" s="119">
        <v>51.2</v>
      </c>
      <c r="F273" s="120"/>
      <c r="G273" s="121"/>
      <c r="H273" s="167"/>
      <c r="M273" s="122" t="s">
        <v>315</v>
      </c>
      <c r="O273" s="115"/>
    </row>
    <row r="274" spans="1:104" x14ac:dyDescent="0.2">
      <c r="A274" s="150">
        <v>83</v>
      </c>
      <c r="B274" s="151" t="s">
        <v>316</v>
      </c>
      <c r="C274" s="152" t="s">
        <v>317</v>
      </c>
      <c r="D274" s="116" t="s">
        <v>83</v>
      </c>
      <c r="E274" s="117">
        <v>51.2</v>
      </c>
      <c r="F274" s="117"/>
      <c r="G274" s="118">
        <f>E274*F274</f>
        <v>0</v>
      </c>
      <c r="H274" s="164" t="s">
        <v>320</v>
      </c>
      <c r="O274" s="115">
        <v>2</v>
      </c>
      <c r="AA274" s="97">
        <v>12</v>
      </c>
      <c r="AB274" s="97">
        <v>0</v>
      </c>
      <c r="AC274" s="97">
        <v>73</v>
      </c>
      <c r="AZ274" s="97">
        <v>2</v>
      </c>
      <c r="BA274" s="97">
        <f>IF(AZ274=1,G274,0)</f>
        <v>0</v>
      </c>
      <c r="BB274" s="97">
        <f>IF(AZ274=2,G274,0)</f>
        <v>0</v>
      </c>
      <c r="BC274" s="97">
        <f>IF(AZ274=3,G274,0)</f>
        <v>0</v>
      </c>
      <c r="BD274" s="97">
        <f>IF(AZ274=4,G274,0)</f>
        <v>0</v>
      </c>
      <c r="BE274" s="97">
        <f>IF(AZ274=5,G274,0)</f>
        <v>0</v>
      </c>
      <c r="CZ274" s="97">
        <v>2.9E-4</v>
      </c>
    </row>
    <row r="275" spans="1:104" x14ac:dyDescent="0.2">
      <c r="A275" s="153"/>
      <c r="B275" s="154"/>
      <c r="C275" s="282" t="s">
        <v>315</v>
      </c>
      <c r="D275" s="283"/>
      <c r="E275" s="119">
        <v>51.2</v>
      </c>
      <c r="F275" s="120"/>
      <c r="G275" s="121"/>
      <c r="H275" s="167"/>
      <c r="M275" s="122" t="s">
        <v>315</v>
      </c>
      <c r="O275" s="115"/>
    </row>
    <row r="276" spans="1:104" x14ac:dyDescent="0.2">
      <c r="A276" s="155"/>
      <c r="B276" s="156" t="s">
        <v>59</v>
      </c>
      <c r="C276" s="157" t="str">
        <f>CONCATENATE(B271," ",C271)</f>
        <v>784 Malby</v>
      </c>
      <c r="D276" s="123"/>
      <c r="E276" s="124"/>
      <c r="F276" s="124"/>
      <c r="G276" s="125">
        <f>SUM(G271:G275)</f>
        <v>0</v>
      </c>
      <c r="H276" s="168"/>
      <c r="O276" s="115">
        <v>4</v>
      </c>
      <c r="BA276" s="126">
        <f>SUM(BA271:BA275)</f>
        <v>0</v>
      </c>
      <c r="BB276" s="126">
        <f>SUM(BB271:BB275)</f>
        <v>0</v>
      </c>
      <c r="BC276" s="126">
        <f>SUM(BC271:BC275)</f>
        <v>0</v>
      </c>
      <c r="BD276" s="126">
        <f>SUM(BD271:BD275)</f>
        <v>0</v>
      </c>
      <c r="BE276" s="126">
        <f>SUM(BE271:BE275)</f>
        <v>0</v>
      </c>
    </row>
    <row r="277" spans="1:104" x14ac:dyDescent="0.2">
      <c r="A277" s="147" t="s">
        <v>58</v>
      </c>
      <c r="B277" s="148" t="s">
        <v>458</v>
      </c>
      <c r="C277" s="149" t="s">
        <v>459</v>
      </c>
      <c r="D277" s="111"/>
      <c r="E277" s="112"/>
      <c r="F277" s="112"/>
      <c r="G277" s="113"/>
      <c r="H277" s="166"/>
    </row>
    <row r="278" spans="1:104" x14ac:dyDescent="0.2">
      <c r="A278" s="150"/>
      <c r="B278" s="151"/>
      <c r="C278" s="152" t="s">
        <v>578</v>
      </c>
      <c r="D278" s="116"/>
      <c r="E278" s="117"/>
      <c r="F278" s="117"/>
      <c r="G278" s="118"/>
      <c r="H278" s="164"/>
    </row>
    <row r="279" spans="1:104" ht="22.5" x14ac:dyDescent="0.2">
      <c r="A279" s="150">
        <v>84</v>
      </c>
      <c r="B279" s="151" t="s">
        <v>579</v>
      </c>
      <c r="C279" s="152" t="s">
        <v>580</v>
      </c>
      <c r="D279" s="116" t="s">
        <v>74</v>
      </c>
      <c r="E279" s="117">
        <v>1</v>
      </c>
      <c r="F279" s="117"/>
      <c r="G279" s="118">
        <f>F279*E279</f>
        <v>0</v>
      </c>
      <c r="H279" s="164" t="s">
        <v>319</v>
      </c>
    </row>
    <row r="280" spans="1:104" x14ac:dyDescent="0.2">
      <c r="A280" s="150">
        <v>85</v>
      </c>
      <c r="B280" s="151" t="s">
        <v>581</v>
      </c>
      <c r="C280" s="152" t="s">
        <v>582</v>
      </c>
      <c r="D280" s="116" t="s">
        <v>74</v>
      </c>
      <c r="E280" s="117">
        <v>1</v>
      </c>
      <c r="F280" s="117"/>
      <c r="G280" s="118">
        <f t="shared" ref="G280:G313" si="1">F280*E280</f>
        <v>0</v>
      </c>
      <c r="H280" s="164" t="s">
        <v>319</v>
      </c>
    </row>
    <row r="281" spans="1:104" x14ac:dyDescent="0.2">
      <c r="A281" s="150">
        <v>86</v>
      </c>
      <c r="B281" s="151"/>
      <c r="C281" s="152" t="s">
        <v>583</v>
      </c>
      <c r="D281" s="116" t="s">
        <v>74</v>
      </c>
      <c r="E281" s="117">
        <v>3</v>
      </c>
      <c r="F281" s="117"/>
      <c r="G281" s="118">
        <f t="shared" si="1"/>
        <v>0</v>
      </c>
      <c r="H281" s="164" t="s">
        <v>319</v>
      </c>
    </row>
    <row r="282" spans="1:104" x14ac:dyDescent="0.2">
      <c r="A282" s="150">
        <v>87</v>
      </c>
      <c r="B282" s="151" t="s">
        <v>584</v>
      </c>
      <c r="C282" s="152" t="s">
        <v>585</v>
      </c>
      <c r="D282" s="116" t="s">
        <v>83</v>
      </c>
      <c r="E282" s="117">
        <v>0.109</v>
      </c>
      <c r="F282" s="117"/>
      <c r="G282" s="118">
        <f t="shared" si="1"/>
        <v>0</v>
      </c>
      <c r="H282" s="164" t="s">
        <v>319</v>
      </c>
    </row>
    <row r="283" spans="1:104" x14ac:dyDescent="0.2">
      <c r="A283" s="150"/>
      <c r="B283" s="151"/>
      <c r="C283" s="152" t="s">
        <v>586</v>
      </c>
      <c r="D283" s="116"/>
      <c r="E283" s="117"/>
      <c r="F283" s="117"/>
      <c r="G283" s="118">
        <f t="shared" si="1"/>
        <v>0</v>
      </c>
      <c r="H283" s="164"/>
    </row>
    <row r="284" spans="1:104" x14ac:dyDescent="0.2">
      <c r="A284" s="150">
        <v>88</v>
      </c>
      <c r="B284" s="151" t="s">
        <v>587</v>
      </c>
      <c r="C284" s="152" t="s">
        <v>588</v>
      </c>
      <c r="D284" s="116" t="s">
        <v>111</v>
      </c>
      <c r="E284" s="117">
        <v>5</v>
      </c>
      <c r="F284" s="117"/>
      <c r="G284" s="118">
        <f t="shared" si="1"/>
        <v>0</v>
      </c>
      <c r="H284" s="164" t="s">
        <v>319</v>
      </c>
    </row>
    <row r="285" spans="1:104" x14ac:dyDescent="0.2">
      <c r="A285" s="150">
        <v>89</v>
      </c>
      <c r="B285" s="151" t="s">
        <v>589</v>
      </c>
      <c r="C285" s="152" t="s">
        <v>590</v>
      </c>
      <c r="D285" s="116" t="s">
        <v>111</v>
      </c>
      <c r="E285" s="117">
        <v>120</v>
      </c>
      <c r="F285" s="117"/>
      <c r="G285" s="118">
        <f t="shared" si="1"/>
        <v>0</v>
      </c>
      <c r="H285" s="164" t="s">
        <v>319</v>
      </c>
    </row>
    <row r="286" spans="1:104" x14ac:dyDescent="0.2">
      <c r="A286" s="150">
        <v>90</v>
      </c>
      <c r="B286" s="151" t="s">
        <v>589</v>
      </c>
      <c r="C286" s="152" t="s">
        <v>591</v>
      </c>
      <c r="D286" s="116" t="s">
        <v>111</v>
      </c>
      <c r="E286" s="117">
        <v>5</v>
      </c>
      <c r="F286" s="117"/>
      <c r="G286" s="118">
        <f t="shared" si="1"/>
        <v>0</v>
      </c>
      <c r="H286" s="164" t="s">
        <v>319</v>
      </c>
    </row>
    <row r="287" spans="1:104" x14ac:dyDescent="0.2">
      <c r="A287" s="150">
        <v>91</v>
      </c>
      <c r="B287" s="151" t="s">
        <v>592</v>
      </c>
      <c r="C287" s="152" t="s">
        <v>590</v>
      </c>
      <c r="D287" s="116" t="s">
        <v>111</v>
      </c>
      <c r="E287" s="117">
        <v>20</v>
      </c>
      <c r="F287" s="117"/>
      <c r="G287" s="118">
        <f t="shared" si="1"/>
        <v>0</v>
      </c>
      <c r="H287" s="164" t="s">
        <v>319</v>
      </c>
    </row>
    <row r="288" spans="1:104" x14ac:dyDescent="0.2">
      <c r="A288" s="150">
        <v>92</v>
      </c>
      <c r="B288" s="151" t="s">
        <v>593</v>
      </c>
      <c r="C288" s="152" t="s">
        <v>590</v>
      </c>
      <c r="D288" s="116" t="s">
        <v>111</v>
      </c>
      <c r="E288" s="117">
        <v>65</v>
      </c>
      <c r="F288" s="117"/>
      <c r="G288" s="118">
        <f t="shared" si="1"/>
        <v>0</v>
      </c>
      <c r="H288" s="164" t="s">
        <v>319</v>
      </c>
    </row>
    <row r="289" spans="1:8" x14ac:dyDescent="0.2">
      <c r="A289" s="150">
        <v>93</v>
      </c>
      <c r="B289" s="151" t="s">
        <v>594</v>
      </c>
      <c r="C289" s="152" t="s">
        <v>595</v>
      </c>
      <c r="D289" s="116" t="s">
        <v>111</v>
      </c>
      <c r="E289" s="117">
        <v>65</v>
      </c>
      <c r="F289" s="117"/>
      <c r="G289" s="118">
        <f t="shared" si="1"/>
        <v>0</v>
      </c>
      <c r="H289" s="164" t="s">
        <v>319</v>
      </c>
    </row>
    <row r="290" spans="1:8" x14ac:dyDescent="0.2">
      <c r="A290" s="150">
        <v>94</v>
      </c>
      <c r="B290" s="151" t="s">
        <v>596</v>
      </c>
      <c r="C290" s="152" t="s">
        <v>597</v>
      </c>
      <c r="D290" s="116" t="s">
        <v>111</v>
      </c>
      <c r="E290" s="117">
        <v>16</v>
      </c>
      <c r="F290" s="117"/>
      <c r="G290" s="118">
        <f t="shared" si="1"/>
        <v>0</v>
      </c>
      <c r="H290" s="164" t="s">
        <v>319</v>
      </c>
    </row>
    <row r="291" spans="1:8" x14ac:dyDescent="0.2">
      <c r="A291" s="150">
        <v>95</v>
      </c>
      <c r="B291" s="151" t="s">
        <v>598</v>
      </c>
      <c r="C291" s="152" t="s">
        <v>599</v>
      </c>
      <c r="D291" s="116" t="s">
        <v>111</v>
      </c>
      <c r="E291" s="117">
        <v>25</v>
      </c>
      <c r="F291" s="117"/>
      <c r="G291" s="118">
        <f t="shared" si="1"/>
        <v>0</v>
      </c>
      <c r="H291" s="164" t="s">
        <v>319</v>
      </c>
    </row>
    <row r="292" spans="1:8" x14ac:dyDescent="0.2">
      <c r="A292" s="150"/>
      <c r="B292" s="151"/>
      <c r="C292" s="152" t="s">
        <v>600</v>
      </c>
      <c r="D292" s="116"/>
      <c r="E292" s="117"/>
      <c r="F292" s="117"/>
      <c r="G292" s="118">
        <f t="shared" si="1"/>
        <v>0</v>
      </c>
      <c r="H292" s="164"/>
    </row>
    <row r="293" spans="1:8" x14ac:dyDescent="0.2">
      <c r="A293" s="150">
        <v>96</v>
      </c>
      <c r="B293" s="151" t="s">
        <v>601</v>
      </c>
      <c r="C293" s="152" t="s">
        <v>602</v>
      </c>
      <c r="D293" s="116" t="s">
        <v>74</v>
      </c>
      <c r="E293" s="117">
        <v>1</v>
      </c>
      <c r="F293" s="117"/>
      <c r="G293" s="118">
        <f t="shared" si="1"/>
        <v>0</v>
      </c>
      <c r="H293" s="164" t="s">
        <v>319</v>
      </c>
    </row>
    <row r="294" spans="1:8" x14ac:dyDescent="0.2">
      <c r="A294" s="150">
        <v>97</v>
      </c>
      <c r="B294" s="151" t="s">
        <v>603</v>
      </c>
      <c r="C294" s="152" t="s">
        <v>582</v>
      </c>
      <c r="D294" s="116" t="s">
        <v>74</v>
      </c>
      <c r="E294" s="117">
        <v>1</v>
      </c>
      <c r="F294" s="117"/>
      <c r="G294" s="118">
        <f t="shared" si="1"/>
        <v>0</v>
      </c>
      <c r="H294" s="164" t="s">
        <v>319</v>
      </c>
    </row>
    <row r="295" spans="1:8" x14ac:dyDescent="0.2">
      <c r="A295" s="150">
        <v>98</v>
      </c>
      <c r="B295" s="151" t="s">
        <v>604</v>
      </c>
      <c r="C295" s="152" t="s">
        <v>605</v>
      </c>
      <c r="D295" s="116" t="s">
        <v>74</v>
      </c>
      <c r="E295" s="117">
        <v>1</v>
      </c>
      <c r="F295" s="117"/>
      <c r="G295" s="118">
        <f t="shared" si="1"/>
        <v>0</v>
      </c>
      <c r="H295" s="164" t="s">
        <v>319</v>
      </c>
    </row>
    <row r="296" spans="1:8" x14ac:dyDescent="0.2">
      <c r="A296" s="150">
        <v>99</v>
      </c>
      <c r="B296" s="151" t="s">
        <v>596</v>
      </c>
      <c r="C296" s="152" t="s">
        <v>606</v>
      </c>
      <c r="D296" s="116" t="s">
        <v>111</v>
      </c>
      <c r="E296" s="117">
        <v>16</v>
      </c>
      <c r="F296" s="117"/>
      <c r="G296" s="118">
        <f t="shared" si="1"/>
        <v>0</v>
      </c>
      <c r="H296" s="164" t="s">
        <v>319</v>
      </c>
    </row>
    <row r="297" spans="1:8" x14ac:dyDescent="0.2">
      <c r="A297" s="150">
        <v>100</v>
      </c>
      <c r="B297" s="151" t="s">
        <v>598</v>
      </c>
      <c r="C297" s="152" t="s">
        <v>599</v>
      </c>
      <c r="D297" s="116" t="s">
        <v>111</v>
      </c>
      <c r="E297" s="117">
        <v>25</v>
      </c>
      <c r="F297" s="117"/>
      <c r="G297" s="118">
        <f t="shared" si="1"/>
        <v>0</v>
      </c>
      <c r="H297" s="164" t="s">
        <v>319</v>
      </c>
    </row>
    <row r="298" spans="1:8" x14ac:dyDescent="0.2">
      <c r="A298" s="150">
        <v>101</v>
      </c>
      <c r="B298" s="151" t="s">
        <v>587</v>
      </c>
      <c r="C298" s="152" t="s">
        <v>588</v>
      </c>
      <c r="D298" s="116" t="s">
        <v>111</v>
      </c>
      <c r="E298" s="117">
        <v>5</v>
      </c>
      <c r="F298" s="117"/>
      <c r="G298" s="118">
        <f t="shared" si="1"/>
        <v>0</v>
      </c>
      <c r="H298" s="164" t="s">
        <v>319</v>
      </c>
    </row>
    <row r="299" spans="1:8" x14ac:dyDescent="0.2">
      <c r="A299" s="150">
        <v>102</v>
      </c>
      <c r="B299" s="151" t="s">
        <v>589</v>
      </c>
      <c r="C299" s="152" t="s">
        <v>588</v>
      </c>
      <c r="D299" s="116" t="s">
        <v>111</v>
      </c>
      <c r="E299" s="117">
        <v>125</v>
      </c>
      <c r="F299" s="117"/>
      <c r="G299" s="118">
        <f t="shared" si="1"/>
        <v>0</v>
      </c>
      <c r="H299" s="164" t="s">
        <v>319</v>
      </c>
    </row>
    <row r="300" spans="1:8" x14ac:dyDescent="0.2">
      <c r="A300" s="150">
        <v>103</v>
      </c>
      <c r="B300" s="151" t="s">
        <v>592</v>
      </c>
      <c r="C300" s="152" t="s">
        <v>588</v>
      </c>
      <c r="D300" s="116" t="s">
        <v>111</v>
      </c>
      <c r="E300" s="117">
        <v>20</v>
      </c>
      <c r="F300" s="117"/>
      <c r="G300" s="118">
        <f t="shared" si="1"/>
        <v>0</v>
      </c>
      <c r="H300" s="164" t="s">
        <v>319</v>
      </c>
    </row>
    <row r="301" spans="1:8" x14ac:dyDescent="0.2">
      <c r="A301" s="150">
        <v>104</v>
      </c>
      <c r="B301" s="151" t="s">
        <v>593</v>
      </c>
      <c r="C301" s="152" t="s">
        <v>588</v>
      </c>
      <c r="D301" s="116" t="s">
        <v>111</v>
      </c>
      <c r="E301" s="117">
        <v>65</v>
      </c>
      <c r="F301" s="117"/>
      <c r="G301" s="118">
        <f t="shared" si="1"/>
        <v>0</v>
      </c>
      <c r="H301" s="164" t="s">
        <v>319</v>
      </c>
    </row>
    <row r="302" spans="1:8" x14ac:dyDescent="0.2">
      <c r="A302" s="150">
        <v>105</v>
      </c>
      <c r="B302" s="151" t="s">
        <v>594</v>
      </c>
      <c r="C302" s="152" t="s">
        <v>588</v>
      </c>
      <c r="D302" s="116" t="s">
        <v>111</v>
      </c>
      <c r="E302" s="117">
        <v>65</v>
      </c>
      <c r="F302" s="117"/>
      <c r="G302" s="118">
        <f t="shared" si="1"/>
        <v>0</v>
      </c>
      <c r="H302" s="164" t="s">
        <v>319</v>
      </c>
    </row>
    <row r="303" spans="1:8" x14ac:dyDescent="0.2">
      <c r="A303" s="150">
        <v>106</v>
      </c>
      <c r="B303" s="151" t="s">
        <v>607</v>
      </c>
      <c r="C303" s="152" t="s">
        <v>608</v>
      </c>
      <c r="D303" s="116" t="s">
        <v>74</v>
      </c>
      <c r="E303" s="117">
        <v>1</v>
      </c>
      <c r="F303" s="117"/>
      <c r="G303" s="118">
        <f t="shared" si="1"/>
        <v>0</v>
      </c>
      <c r="H303" s="164" t="s">
        <v>319</v>
      </c>
    </row>
    <row r="304" spans="1:8" x14ac:dyDescent="0.2">
      <c r="A304" s="150">
        <v>107</v>
      </c>
      <c r="B304" s="151" t="s">
        <v>609</v>
      </c>
      <c r="C304" s="152" t="s">
        <v>610</v>
      </c>
      <c r="D304" s="116" t="s">
        <v>74</v>
      </c>
      <c r="E304" s="117">
        <v>48</v>
      </c>
      <c r="F304" s="117"/>
      <c r="G304" s="118">
        <f t="shared" si="1"/>
        <v>0</v>
      </c>
      <c r="H304" s="164" t="s">
        <v>319</v>
      </c>
    </row>
    <row r="305" spans="1:8" x14ac:dyDescent="0.2">
      <c r="A305" s="150">
        <v>108</v>
      </c>
      <c r="B305" s="151">
        <v>25</v>
      </c>
      <c r="C305" s="152" t="s">
        <v>610</v>
      </c>
      <c r="D305" s="116" t="s">
        <v>74</v>
      </c>
      <c r="E305" s="117">
        <v>10</v>
      </c>
      <c r="F305" s="117"/>
      <c r="G305" s="118">
        <f t="shared" si="1"/>
        <v>0</v>
      </c>
      <c r="H305" s="164" t="s">
        <v>319</v>
      </c>
    </row>
    <row r="306" spans="1:8" x14ac:dyDescent="0.2">
      <c r="A306" s="150">
        <v>109</v>
      </c>
      <c r="B306" s="151" t="s">
        <v>611</v>
      </c>
      <c r="C306" s="152" t="s">
        <v>612</v>
      </c>
      <c r="D306" s="116" t="s">
        <v>83</v>
      </c>
      <c r="E306" s="117">
        <v>8.9999999999999993E-3</v>
      </c>
      <c r="F306" s="117"/>
      <c r="G306" s="118">
        <f t="shared" si="1"/>
        <v>0</v>
      </c>
      <c r="H306" s="164" t="s">
        <v>319</v>
      </c>
    </row>
    <row r="307" spans="1:8" x14ac:dyDescent="0.2">
      <c r="A307" s="150">
        <v>110</v>
      </c>
      <c r="B307" s="151" t="s">
        <v>613</v>
      </c>
      <c r="C307" s="152" t="s">
        <v>612</v>
      </c>
      <c r="D307" s="116" t="s">
        <v>83</v>
      </c>
      <c r="E307" s="117">
        <v>0.1</v>
      </c>
      <c r="F307" s="117"/>
      <c r="G307" s="118">
        <f t="shared" si="1"/>
        <v>0</v>
      </c>
      <c r="H307" s="164" t="s">
        <v>319</v>
      </c>
    </row>
    <row r="308" spans="1:8" x14ac:dyDescent="0.2">
      <c r="A308" s="150"/>
      <c r="B308" s="151"/>
      <c r="C308" s="152" t="s">
        <v>614</v>
      </c>
      <c r="D308" s="116"/>
      <c r="E308" s="117"/>
      <c r="F308" s="117"/>
      <c r="G308" s="118">
        <f t="shared" si="1"/>
        <v>0</v>
      </c>
      <c r="H308" s="164"/>
    </row>
    <row r="309" spans="1:8" x14ac:dyDescent="0.2">
      <c r="A309" s="150"/>
      <c r="B309" s="151"/>
      <c r="C309" s="152" t="s">
        <v>615</v>
      </c>
      <c r="D309" s="116"/>
      <c r="E309" s="117"/>
      <c r="F309" s="117"/>
      <c r="G309" s="118">
        <f t="shared" si="1"/>
        <v>0</v>
      </c>
      <c r="H309" s="164"/>
    </row>
    <row r="310" spans="1:8" x14ac:dyDescent="0.2">
      <c r="A310" s="150">
        <v>111</v>
      </c>
      <c r="B310" s="151" t="s">
        <v>616</v>
      </c>
      <c r="C310" s="152" t="s">
        <v>617</v>
      </c>
      <c r="D310" s="116" t="s">
        <v>74</v>
      </c>
      <c r="E310" s="117">
        <v>1</v>
      </c>
      <c r="F310" s="117"/>
      <c r="G310" s="118">
        <f t="shared" si="1"/>
        <v>0</v>
      </c>
      <c r="H310" s="164" t="s">
        <v>319</v>
      </c>
    </row>
    <row r="311" spans="1:8" x14ac:dyDescent="0.2">
      <c r="A311" s="150">
        <v>112</v>
      </c>
      <c r="B311" s="151" t="s">
        <v>618</v>
      </c>
      <c r="C311" s="152" t="s">
        <v>619</v>
      </c>
      <c r="D311" s="116" t="s">
        <v>74</v>
      </c>
      <c r="E311" s="117">
        <v>1</v>
      </c>
      <c r="F311" s="117"/>
      <c r="G311" s="118">
        <f t="shared" si="1"/>
        <v>0</v>
      </c>
      <c r="H311" s="164" t="s">
        <v>319</v>
      </c>
    </row>
    <row r="312" spans="1:8" x14ac:dyDescent="0.2">
      <c r="A312" s="150">
        <v>113</v>
      </c>
      <c r="B312" s="151"/>
      <c r="C312" s="152" t="s">
        <v>620</v>
      </c>
      <c r="D312" s="116" t="s">
        <v>74</v>
      </c>
      <c r="E312" s="117">
        <v>10</v>
      </c>
      <c r="F312" s="117"/>
      <c r="G312" s="118">
        <f t="shared" si="1"/>
        <v>0</v>
      </c>
      <c r="H312" s="164" t="s">
        <v>319</v>
      </c>
    </row>
    <row r="313" spans="1:8" x14ac:dyDescent="0.2">
      <c r="A313" s="150">
        <v>114</v>
      </c>
      <c r="B313" s="151"/>
      <c r="C313" s="152" t="s">
        <v>48</v>
      </c>
      <c r="D313" s="116" t="s">
        <v>74</v>
      </c>
      <c r="E313" s="117">
        <v>1</v>
      </c>
      <c r="F313" s="117"/>
      <c r="G313" s="118">
        <f t="shared" si="1"/>
        <v>0</v>
      </c>
      <c r="H313" s="164" t="s">
        <v>319</v>
      </c>
    </row>
    <row r="314" spans="1:8" x14ac:dyDescent="0.2">
      <c r="A314" s="147"/>
      <c r="B314" s="148"/>
      <c r="C314" s="149"/>
      <c r="D314" s="111"/>
      <c r="E314" s="112"/>
      <c r="F314" s="112"/>
      <c r="G314" s="113"/>
      <c r="H314" s="166"/>
    </row>
    <row r="315" spans="1:8" x14ac:dyDescent="0.2">
      <c r="A315" s="150"/>
      <c r="B315" s="151"/>
      <c r="C315" s="152" t="s">
        <v>621</v>
      </c>
      <c r="D315" s="116"/>
      <c r="E315" s="117"/>
      <c r="F315" s="117"/>
      <c r="G315" s="118"/>
      <c r="H315" s="164"/>
    </row>
    <row r="316" spans="1:8" x14ac:dyDescent="0.2">
      <c r="A316" s="150">
        <v>115</v>
      </c>
      <c r="B316" s="151"/>
      <c r="C316" s="152" t="s">
        <v>627</v>
      </c>
      <c r="D316" s="116" t="s">
        <v>74</v>
      </c>
      <c r="E316" s="117">
        <v>1</v>
      </c>
      <c r="F316" s="117"/>
      <c r="G316" s="118">
        <f t="shared" ref="G316:G327" si="2">F316*E316</f>
        <v>0</v>
      </c>
      <c r="H316" s="164" t="s">
        <v>319</v>
      </c>
    </row>
    <row r="317" spans="1:8" x14ac:dyDescent="0.2">
      <c r="A317" s="150">
        <v>116</v>
      </c>
      <c r="B317" s="151"/>
      <c r="C317" s="152" t="s">
        <v>628</v>
      </c>
      <c r="D317" s="116" t="s">
        <v>74</v>
      </c>
      <c r="E317" s="117">
        <v>1</v>
      </c>
      <c r="F317" s="117"/>
      <c r="G317" s="118">
        <f t="shared" si="2"/>
        <v>0</v>
      </c>
      <c r="H317" s="164" t="s">
        <v>319</v>
      </c>
    </row>
    <row r="318" spans="1:8" x14ac:dyDescent="0.2">
      <c r="A318" s="150">
        <v>117</v>
      </c>
      <c r="B318" s="151"/>
      <c r="C318" s="152" t="s">
        <v>629</v>
      </c>
      <c r="D318" s="116" t="s">
        <v>74</v>
      </c>
      <c r="E318" s="117">
        <v>1</v>
      </c>
      <c r="F318" s="117"/>
      <c r="G318" s="118">
        <f t="shared" si="2"/>
        <v>0</v>
      </c>
      <c r="H318" s="164" t="s">
        <v>319</v>
      </c>
    </row>
    <row r="319" spans="1:8" x14ac:dyDescent="0.2">
      <c r="A319" s="150">
        <v>118</v>
      </c>
      <c r="B319" s="151"/>
      <c r="C319" s="152" t="s">
        <v>630</v>
      </c>
      <c r="D319" s="116" t="s">
        <v>74</v>
      </c>
      <c r="E319" s="117">
        <v>1</v>
      </c>
      <c r="F319" s="117"/>
      <c r="G319" s="118">
        <f t="shared" si="2"/>
        <v>0</v>
      </c>
      <c r="H319" s="164" t="s">
        <v>319</v>
      </c>
    </row>
    <row r="320" spans="1:8" x14ac:dyDescent="0.2">
      <c r="A320" s="150"/>
      <c r="B320" s="151"/>
      <c r="C320" s="152" t="s">
        <v>631</v>
      </c>
      <c r="D320" s="116"/>
      <c r="E320" s="117"/>
      <c r="F320" s="117"/>
      <c r="G320" s="118">
        <f t="shared" si="2"/>
        <v>0</v>
      </c>
      <c r="H320" s="164"/>
    </row>
    <row r="321" spans="1:8" x14ac:dyDescent="0.2">
      <c r="A321" s="150">
        <v>119</v>
      </c>
      <c r="B321" s="151"/>
      <c r="C321" s="152" t="s">
        <v>622</v>
      </c>
      <c r="D321" s="116" t="s">
        <v>65</v>
      </c>
      <c r="E321" s="117">
        <v>1</v>
      </c>
      <c r="F321" s="117"/>
      <c r="G321" s="118">
        <f t="shared" si="2"/>
        <v>0</v>
      </c>
      <c r="H321" s="164" t="s">
        <v>319</v>
      </c>
    </row>
    <row r="322" spans="1:8" x14ac:dyDescent="0.2">
      <c r="A322" s="150">
        <v>120</v>
      </c>
      <c r="B322" s="151"/>
      <c r="C322" s="152" t="s">
        <v>623</v>
      </c>
      <c r="D322" s="116" t="s">
        <v>65</v>
      </c>
      <c r="E322" s="117">
        <v>2</v>
      </c>
      <c r="F322" s="117"/>
      <c r="G322" s="118">
        <f t="shared" si="2"/>
        <v>0</v>
      </c>
      <c r="H322" s="164" t="s">
        <v>319</v>
      </c>
    </row>
    <row r="323" spans="1:8" x14ac:dyDescent="0.2">
      <c r="A323" s="150">
        <v>121</v>
      </c>
      <c r="B323" s="151"/>
      <c r="C323" s="152" t="s">
        <v>624</v>
      </c>
      <c r="D323" s="116" t="s">
        <v>65</v>
      </c>
      <c r="E323" s="117">
        <v>1</v>
      </c>
      <c r="F323" s="117"/>
      <c r="G323" s="118">
        <f t="shared" si="2"/>
        <v>0</v>
      </c>
      <c r="H323" s="164" t="s">
        <v>319</v>
      </c>
    </row>
    <row r="324" spans="1:8" x14ac:dyDescent="0.2">
      <c r="A324" s="150">
        <v>122</v>
      </c>
      <c r="B324" s="151"/>
      <c r="C324" s="152" t="s">
        <v>625</v>
      </c>
      <c r="D324" s="116" t="s">
        <v>65</v>
      </c>
      <c r="E324" s="117">
        <v>1</v>
      </c>
      <c r="F324" s="117"/>
      <c r="G324" s="118">
        <f t="shared" si="2"/>
        <v>0</v>
      </c>
      <c r="H324" s="164" t="s">
        <v>319</v>
      </c>
    </row>
    <row r="325" spans="1:8" x14ac:dyDescent="0.2">
      <c r="A325" s="150">
        <v>123</v>
      </c>
      <c r="B325" s="151"/>
      <c r="C325" s="152" t="s">
        <v>626</v>
      </c>
      <c r="D325" s="116" t="s">
        <v>65</v>
      </c>
      <c r="E325" s="117">
        <v>2</v>
      </c>
      <c r="F325" s="117"/>
      <c r="G325" s="118">
        <f t="shared" si="2"/>
        <v>0</v>
      </c>
      <c r="H325" s="164" t="s">
        <v>319</v>
      </c>
    </row>
    <row r="326" spans="1:8" x14ac:dyDescent="0.2">
      <c r="A326" s="150">
        <v>124</v>
      </c>
      <c r="B326" s="151"/>
      <c r="C326" s="152" t="s">
        <v>632</v>
      </c>
      <c r="D326" s="116" t="s">
        <v>65</v>
      </c>
      <c r="E326" s="117">
        <v>6</v>
      </c>
      <c r="F326" s="117"/>
      <c r="G326" s="118">
        <f t="shared" si="2"/>
        <v>0</v>
      </c>
      <c r="H326" s="164" t="s">
        <v>319</v>
      </c>
    </row>
    <row r="327" spans="1:8" x14ac:dyDescent="0.2">
      <c r="A327" s="150">
        <v>125</v>
      </c>
      <c r="B327" s="151"/>
      <c r="C327" s="152" t="s">
        <v>633</v>
      </c>
      <c r="D327" s="116" t="s">
        <v>65</v>
      </c>
      <c r="E327" s="117">
        <v>3</v>
      </c>
      <c r="F327" s="117"/>
      <c r="G327" s="118">
        <f t="shared" si="2"/>
        <v>0</v>
      </c>
      <c r="H327" s="164" t="s">
        <v>319</v>
      </c>
    </row>
    <row r="328" spans="1:8" x14ac:dyDescent="0.2">
      <c r="A328" s="155"/>
      <c r="B328" s="156" t="s">
        <v>59</v>
      </c>
      <c r="C328" s="157" t="str">
        <f>CONCATENATE(B277," ",C277)</f>
        <v>M21 Elektromontáže</v>
      </c>
      <c r="D328" s="123"/>
      <c r="E328" s="124"/>
      <c r="F328" s="124"/>
      <c r="G328" s="125">
        <f>SUM(G277:G327)</f>
        <v>0</v>
      </c>
      <c r="H328" s="168"/>
    </row>
    <row r="329" spans="1:8" x14ac:dyDescent="0.2">
      <c r="A329" s="147" t="s">
        <v>58</v>
      </c>
      <c r="B329" s="148" t="s">
        <v>460</v>
      </c>
      <c r="C329" s="149" t="s">
        <v>461</v>
      </c>
      <c r="D329" s="111"/>
      <c r="E329" s="112"/>
      <c r="F329" s="112"/>
      <c r="G329" s="113"/>
      <c r="H329" s="166"/>
    </row>
    <row r="330" spans="1:8" x14ac:dyDescent="0.2">
      <c r="A330" s="150" t="s">
        <v>58</v>
      </c>
      <c r="B330" s="151" t="s">
        <v>275</v>
      </c>
      <c r="C330" s="152" t="s">
        <v>276</v>
      </c>
      <c r="D330" s="116"/>
      <c r="E330" s="117"/>
      <c r="F330" s="117"/>
      <c r="G330" s="118"/>
      <c r="H330" s="166"/>
    </row>
    <row r="331" spans="1:8" x14ac:dyDescent="0.2">
      <c r="A331" s="150">
        <v>126</v>
      </c>
      <c r="B331" s="151" t="s">
        <v>527</v>
      </c>
      <c r="C331" s="152" t="s">
        <v>464</v>
      </c>
      <c r="D331" s="116" t="s">
        <v>111</v>
      </c>
      <c r="E331" s="117">
        <v>182</v>
      </c>
      <c r="F331" s="117"/>
      <c r="G331" s="118">
        <f t="shared" ref="G331:G390" si="3">E331*F331</f>
        <v>0</v>
      </c>
      <c r="H331" s="233" t="s">
        <v>319</v>
      </c>
    </row>
    <row r="332" spans="1:8" ht="22.5" x14ac:dyDescent="0.2">
      <c r="A332" s="150">
        <v>127</v>
      </c>
      <c r="B332" s="151" t="s">
        <v>528</v>
      </c>
      <c r="C332" s="152" t="s">
        <v>465</v>
      </c>
      <c r="D332" s="116" t="s">
        <v>74</v>
      </c>
      <c r="E332" s="117">
        <v>1</v>
      </c>
      <c r="F332" s="117"/>
      <c r="G332" s="118">
        <f t="shared" si="3"/>
        <v>0</v>
      </c>
      <c r="H332" s="233" t="s">
        <v>319</v>
      </c>
    </row>
    <row r="333" spans="1:8" ht="33.75" x14ac:dyDescent="0.2">
      <c r="A333" s="150">
        <v>128</v>
      </c>
      <c r="B333" s="151" t="s">
        <v>529</v>
      </c>
      <c r="C333" s="152" t="s">
        <v>466</v>
      </c>
      <c r="D333" s="116" t="s">
        <v>111</v>
      </c>
      <c r="E333" s="117">
        <v>150</v>
      </c>
      <c r="F333" s="117"/>
      <c r="G333" s="118">
        <f t="shared" si="3"/>
        <v>0</v>
      </c>
      <c r="H333" s="233" t="s">
        <v>319</v>
      </c>
    </row>
    <row r="334" spans="1:8" ht="33.75" x14ac:dyDescent="0.2">
      <c r="A334" s="150">
        <v>129</v>
      </c>
      <c r="B334" s="151" t="s">
        <v>530</v>
      </c>
      <c r="C334" s="152" t="s">
        <v>467</v>
      </c>
      <c r="D334" s="116" t="s">
        <v>111</v>
      </c>
      <c r="E334" s="117">
        <v>10</v>
      </c>
      <c r="F334" s="117"/>
      <c r="G334" s="118">
        <f t="shared" si="3"/>
        <v>0</v>
      </c>
      <c r="H334" s="233" t="s">
        <v>319</v>
      </c>
    </row>
    <row r="335" spans="1:8" ht="33.75" x14ac:dyDescent="0.2">
      <c r="A335" s="150">
        <v>130</v>
      </c>
      <c r="B335" s="151" t="s">
        <v>531</v>
      </c>
      <c r="C335" s="152" t="s">
        <v>468</v>
      </c>
      <c r="D335" s="116" t="s">
        <v>111</v>
      </c>
      <c r="E335" s="117">
        <v>22</v>
      </c>
      <c r="F335" s="117"/>
      <c r="G335" s="118">
        <f t="shared" si="3"/>
        <v>0</v>
      </c>
      <c r="H335" s="233" t="s">
        <v>319</v>
      </c>
    </row>
    <row r="336" spans="1:8" x14ac:dyDescent="0.2">
      <c r="A336" s="150" t="s">
        <v>58</v>
      </c>
      <c r="B336" s="151" t="s">
        <v>469</v>
      </c>
      <c r="C336" s="152" t="s">
        <v>470</v>
      </c>
      <c r="D336" s="116"/>
      <c r="E336" s="117"/>
      <c r="F336" s="117"/>
      <c r="G336" s="118">
        <f t="shared" si="3"/>
        <v>0</v>
      </c>
      <c r="H336" s="166"/>
    </row>
    <row r="337" spans="1:8" x14ac:dyDescent="0.2">
      <c r="A337" s="150">
        <v>131</v>
      </c>
      <c r="B337" s="151" t="s">
        <v>532</v>
      </c>
      <c r="C337" s="152" t="s">
        <v>471</v>
      </c>
      <c r="D337" s="116" t="s">
        <v>65</v>
      </c>
      <c r="E337" s="117">
        <v>24</v>
      </c>
      <c r="F337" s="117"/>
      <c r="G337" s="118">
        <f t="shared" si="3"/>
        <v>0</v>
      </c>
      <c r="H337" s="233" t="s">
        <v>319</v>
      </c>
    </row>
    <row r="338" spans="1:8" x14ac:dyDescent="0.2">
      <c r="A338" s="150">
        <v>132</v>
      </c>
      <c r="B338" s="151" t="s">
        <v>533</v>
      </c>
      <c r="C338" s="152" t="s">
        <v>472</v>
      </c>
      <c r="D338" s="116" t="s">
        <v>65</v>
      </c>
      <c r="E338" s="117">
        <v>32</v>
      </c>
      <c r="F338" s="117"/>
      <c r="G338" s="118">
        <f t="shared" si="3"/>
        <v>0</v>
      </c>
      <c r="H338" s="233" t="s">
        <v>319</v>
      </c>
    </row>
    <row r="339" spans="1:8" x14ac:dyDescent="0.2">
      <c r="A339" s="150">
        <v>133</v>
      </c>
      <c r="B339" s="151" t="s">
        <v>534</v>
      </c>
      <c r="C339" s="152" t="s">
        <v>473</v>
      </c>
      <c r="D339" s="116" t="s">
        <v>65</v>
      </c>
      <c r="E339" s="117">
        <v>24</v>
      </c>
      <c r="F339" s="117"/>
      <c r="G339" s="118">
        <f t="shared" si="3"/>
        <v>0</v>
      </c>
      <c r="H339" s="233" t="s">
        <v>319</v>
      </c>
    </row>
    <row r="340" spans="1:8" x14ac:dyDescent="0.2">
      <c r="A340" s="150" t="s">
        <v>58</v>
      </c>
      <c r="B340" s="151" t="s">
        <v>474</v>
      </c>
      <c r="C340" s="152" t="s">
        <v>475</v>
      </c>
      <c r="D340" s="116"/>
      <c r="E340" s="117"/>
      <c r="F340" s="117"/>
      <c r="G340" s="118">
        <f t="shared" si="3"/>
        <v>0</v>
      </c>
      <c r="H340" s="166"/>
    </row>
    <row r="341" spans="1:8" ht="22.5" x14ac:dyDescent="0.2">
      <c r="A341" s="150">
        <v>134</v>
      </c>
      <c r="B341" s="151" t="s">
        <v>535</v>
      </c>
      <c r="C341" s="152" t="s">
        <v>708</v>
      </c>
      <c r="D341" s="116" t="s">
        <v>74</v>
      </c>
      <c r="E341" s="117">
        <v>1</v>
      </c>
      <c r="F341" s="117"/>
      <c r="G341" s="118">
        <f t="shared" si="3"/>
        <v>0</v>
      </c>
      <c r="H341" s="233" t="s">
        <v>319</v>
      </c>
    </row>
    <row r="342" spans="1:8" ht="33.75" x14ac:dyDescent="0.2">
      <c r="A342" s="150">
        <v>135</v>
      </c>
      <c r="B342" s="151" t="s">
        <v>536</v>
      </c>
      <c r="C342" s="152" t="s">
        <v>709</v>
      </c>
      <c r="D342" s="116" t="s">
        <v>74</v>
      </c>
      <c r="E342" s="117">
        <v>1</v>
      </c>
      <c r="F342" s="117"/>
      <c r="G342" s="118">
        <f t="shared" si="3"/>
        <v>0</v>
      </c>
      <c r="H342" s="233" t="s">
        <v>319</v>
      </c>
    </row>
    <row r="343" spans="1:8" x14ac:dyDescent="0.2">
      <c r="A343" s="150">
        <v>136</v>
      </c>
      <c r="B343" s="151" t="s">
        <v>537</v>
      </c>
      <c r="C343" s="152" t="s">
        <v>476</v>
      </c>
      <c r="D343" s="116" t="s">
        <v>74</v>
      </c>
      <c r="E343" s="117">
        <v>1</v>
      </c>
      <c r="F343" s="117"/>
      <c r="G343" s="118">
        <f t="shared" si="3"/>
        <v>0</v>
      </c>
      <c r="H343" s="233" t="s">
        <v>319</v>
      </c>
    </row>
    <row r="344" spans="1:8" ht="45" x14ac:dyDescent="0.2">
      <c r="A344" s="150">
        <v>137</v>
      </c>
      <c r="B344" s="151" t="s">
        <v>538</v>
      </c>
      <c r="C344" s="152" t="s">
        <v>477</v>
      </c>
      <c r="D344" s="116" t="s">
        <v>74</v>
      </c>
      <c r="E344" s="117">
        <v>28</v>
      </c>
      <c r="F344" s="117"/>
      <c r="G344" s="118">
        <f t="shared" si="3"/>
        <v>0</v>
      </c>
      <c r="H344" s="233" t="s">
        <v>319</v>
      </c>
    </row>
    <row r="345" spans="1:8" ht="45" x14ac:dyDescent="0.2">
      <c r="A345" s="150">
        <v>138</v>
      </c>
      <c r="B345" s="151" t="s">
        <v>539</v>
      </c>
      <c r="C345" s="152" t="s">
        <v>478</v>
      </c>
      <c r="D345" s="116" t="s">
        <v>74</v>
      </c>
      <c r="E345" s="117">
        <v>1</v>
      </c>
      <c r="F345" s="117"/>
      <c r="G345" s="118">
        <f t="shared" si="3"/>
        <v>0</v>
      </c>
      <c r="H345" s="233" t="s">
        <v>319</v>
      </c>
    </row>
    <row r="346" spans="1:8" x14ac:dyDescent="0.2">
      <c r="A346" s="150">
        <v>139</v>
      </c>
      <c r="B346" s="151" t="s">
        <v>540</v>
      </c>
      <c r="C346" s="152" t="s">
        <v>479</v>
      </c>
      <c r="D346" s="116" t="s">
        <v>74</v>
      </c>
      <c r="E346" s="117">
        <v>24</v>
      </c>
      <c r="F346" s="117"/>
      <c r="G346" s="118">
        <f t="shared" si="3"/>
        <v>0</v>
      </c>
      <c r="H346" s="233" t="s">
        <v>319</v>
      </c>
    </row>
    <row r="347" spans="1:8" ht="67.5" x14ac:dyDescent="0.2">
      <c r="A347" s="150">
        <v>140</v>
      </c>
      <c r="B347" s="151" t="s">
        <v>541</v>
      </c>
      <c r="C347" s="152" t="s">
        <v>480</v>
      </c>
      <c r="D347" s="116" t="s">
        <v>74</v>
      </c>
      <c r="E347" s="117">
        <v>1</v>
      </c>
      <c r="F347" s="117"/>
      <c r="G347" s="118">
        <f t="shared" si="3"/>
        <v>0</v>
      </c>
      <c r="H347" s="233" t="s">
        <v>319</v>
      </c>
    </row>
    <row r="348" spans="1:8" x14ac:dyDescent="0.2">
      <c r="A348" s="150">
        <v>141</v>
      </c>
      <c r="B348" s="151" t="s">
        <v>542</v>
      </c>
      <c r="C348" s="152" t="s">
        <v>481</v>
      </c>
      <c r="D348" s="116" t="s">
        <v>74</v>
      </c>
      <c r="E348" s="117">
        <v>1</v>
      </c>
      <c r="F348" s="117"/>
      <c r="G348" s="118">
        <f t="shared" si="3"/>
        <v>0</v>
      </c>
      <c r="H348" s="233" t="s">
        <v>319</v>
      </c>
    </row>
    <row r="349" spans="1:8" ht="22.5" x14ac:dyDescent="0.2">
      <c r="A349" s="150">
        <v>142</v>
      </c>
      <c r="B349" s="151" t="s">
        <v>543</v>
      </c>
      <c r="C349" s="152" t="s">
        <v>482</v>
      </c>
      <c r="D349" s="116" t="s">
        <v>74</v>
      </c>
      <c r="E349" s="117">
        <v>1</v>
      </c>
      <c r="F349" s="117"/>
      <c r="G349" s="118">
        <f t="shared" si="3"/>
        <v>0</v>
      </c>
      <c r="H349" s="233" t="s">
        <v>319</v>
      </c>
    </row>
    <row r="350" spans="1:8" x14ac:dyDescent="0.2">
      <c r="A350" s="150">
        <v>143</v>
      </c>
      <c r="B350" s="151" t="s">
        <v>544</v>
      </c>
      <c r="C350" s="152" t="s">
        <v>483</v>
      </c>
      <c r="D350" s="116" t="s">
        <v>484</v>
      </c>
      <c r="E350" s="117">
        <v>330</v>
      </c>
      <c r="F350" s="117"/>
      <c r="G350" s="118">
        <f t="shared" si="3"/>
        <v>0</v>
      </c>
      <c r="H350" s="233" t="s">
        <v>319</v>
      </c>
    </row>
    <row r="351" spans="1:8" x14ac:dyDescent="0.2">
      <c r="A351" s="150">
        <v>144</v>
      </c>
      <c r="B351" s="151" t="s">
        <v>545</v>
      </c>
      <c r="C351" s="152" t="s">
        <v>485</v>
      </c>
      <c r="D351" s="116" t="s">
        <v>74</v>
      </c>
      <c r="E351" s="117">
        <v>1</v>
      </c>
      <c r="F351" s="117"/>
      <c r="G351" s="118">
        <f t="shared" si="3"/>
        <v>0</v>
      </c>
      <c r="H351" s="233" t="s">
        <v>319</v>
      </c>
    </row>
    <row r="352" spans="1:8" x14ac:dyDescent="0.2">
      <c r="A352" s="150" t="s">
        <v>58</v>
      </c>
      <c r="B352" s="151" t="s">
        <v>486</v>
      </c>
      <c r="C352" s="152" t="s">
        <v>487</v>
      </c>
      <c r="D352" s="116"/>
      <c r="E352" s="117"/>
      <c r="F352" s="117"/>
      <c r="G352" s="118">
        <f t="shared" si="3"/>
        <v>0</v>
      </c>
      <c r="H352" s="166"/>
    </row>
    <row r="353" spans="1:8" ht="22.5" x14ac:dyDescent="0.2">
      <c r="A353" s="150">
        <v>145</v>
      </c>
      <c r="B353" s="151" t="s">
        <v>546</v>
      </c>
      <c r="C353" s="152" t="s">
        <v>488</v>
      </c>
      <c r="D353" s="116" t="s">
        <v>111</v>
      </c>
      <c r="E353" s="117">
        <v>150</v>
      </c>
      <c r="F353" s="117"/>
      <c r="G353" s="118">
        <f t="shared" si="3"/>
        <v>0</v>
      </c>
      <c r="H353" s="233" t="s">
        <v>319</v>
      </c>
    </row>
    <row r="354" spans="1:8" ht="22.5" x14ac:dyDescent="0.2">
      <c r="A354" s="150">
        <v>146</v>
      </c>
      <c r="B354" s="151" t="s">
        <v>547</v>
      </c>
      <c r="C354" s="152" t="s">
        <v>489</v>
      </c>
      <c r="D354" s="116" t="s">
        <v>111</v>
      </c>
      <c r="E354" s="117">
        <v>10</v>
      </c>
      <c r="F354" s="117"/>
      <c r="G354" s="118">
        <f t="shared" si="3"/>
        <v>0</v>
      </c>
      <c r="H354" s="233" t="s">
        <v>319</v>
      </c>
    </row>
    <row r="355" spans="1:8" ht="22.5" x14ac:dyDescent="0.2">
      <c r="A355" s="150">
        <v>147</v>
      </c>
      <c r="B355" s="151" t="s">
        <v>548</v>
      </c>
      <c r="C355" s="152" t="s">
        <v>490</v>
      </c>
      <c r="D355" s="116" t="s">
        <v>111</v>
      </c>
      <c r="E355" s="117">
        <v>22</v>
      </c>
      <c r="F355" s="117"/>
      <c r="G355" s="118">
        <f t="shared" si="3"/>
        <v>0</v>
      </c>
      <c r="H355" s="233" t="s">
        <v>319</v>
      </c>
    </row>
    <row r="356" spans="1:8" x14ac:dyDescent="0.2">
      <c r="A356" s="150">
        <v>148</v>
      </c>
      <c r="B356" s="151" t="s">
        <v>549</v>
      </c>
      <c r="C356" s="152" t="s">
        <v>491</v>
      </c>
      <c r="D356" s="116" t="s">
        <v>74</v>
      </c>
      <c r="E356" s="117">
        <v>58</v>
      </c>
      <c r="F356" s="117"/>
      <c r="G356" s="118">
        <f t="shared" si="3"/>
        <v>0</v>
      </c>
      <c r="H356" s="233" t="s">
        <v>319</v>
      </c>
    </row>
    <row r="357" spans="1:8" x14ac:dyDescent="0.2">
      <c r="A357" s="150">
        <v>149</v>
      </c>
      <c r="B357" s="151" t="s">
        <v>550</v>
      </c>
      <c r="C357" s="152" t="s">
        <v>492</v>
      </c>
      <c r="D357" s="116" t="s">
        <v>74</v>
      </c>
      <c r="E357" s="117">
        <v>1</v>
      </c>
      <c r="F357" s="117"/>
      <c r="G357" s="118">
        <f t="shared" si="3"/>
        <v>0</v>
      </c>
      <c r="H357" s="233" t="s">
        <v>319</v>
      </c>
    </row>
    <row r="358" spans="1:8" ht="33.75" x14ac:dyDescent="0.2">
      <c r="A358" s="150">
        <v>150</v>
      </c>
      <c r="B358" s="151" t="s">
        <v>551</v>
      </c>
      <c r="C358" s="152" t="s">
        <v>493</v>
      </c>
      <c r="D358" s="116" t="s">
        <v>74</v>
      </c>
      <c r="E358" s="117">
        <v>2</v>
      </c>
      <c r="F358" s="117"/>
      <c r="G358" s="118">
        <f t="shared" si="3"/>
        <v>0</v>
      </c>
      <c r="H358" s="233" t="s">
        <v>319</v>
      </c>
    </row>
    <row r="359" spans="1:8" ht="33.75" x14ac:dyDescent="0.2">
      <c r="A359" s="150">
        <v>151</v>
      </c>
      <c r="B359" s="151" t="s">
        <v>552</v>
      </c>
      <c r="C359" s="152" t="s">
        <v>494</v>
      </c>
      <c r="D359" s="116" t="s">
        <v>74</v>
      </c>
      <c r="E359" s="117">
        <v>1</v>
      </c>
      <c r="F359" s="117"/>
      <c r="G359" s="118">
        <f t="shared" si="3"/>
        <v>0</v>
      </c>
      <c r="H359" s="233" t="s">
        <v>319</v>
      </c>
    </row>
    <row r="360" spans="1:8" x14ac:dyDescent="0.2">
      <c r="A360" s="150">
        <v>152</v>
      </c>
      <c r="B360" s="151" t="s">
        <v>553</v>
      </c>
      <c r="C360" s="152" t="s">
        <v>495</v>
      </c>
      <c r="D360" s="116" t="s">
        <v>111</v>
      </c>
      <c r="E360" s="117">
        <v>160</v>
      </c>
      <c r="F360" s="117"/>
      <c r="G360" s="118">
        <f t="shared" si="3"/>
        <v>0</v>
      </c>
      <c r="H360" s="233" t="s">
        <v>319</v>
      </c>
    </row>
    <row r="361" spans="1:8" x14ac:dyDescent="0.2">
      <c r="A361" s="150">
        <v>153</v>
      </c>
      <c r="B361" s="151" t="s">
        <v>554</v>
      </c>
      <c r="C361" s="152" t="s">
        <v>496</v>
      </c>
      <c r="D361" s="116" t="s">
        <v>111</v>
      </c>
      <c r="E361" s="117">
        <v>22</v>
      </c>
      <c r="F361" s="117"/>
      <c r="G361" s="118">
        <f t="shared" si="3"/>
        <v>0</v>
      </c>
      <c r="H361" s="233" t="s">
        <v>319</v>
      </c>
    </row>
    <row r="362" spans="1:8" x14ac:dyDescent="0.2">
      <c r="A362" s="150" t="s">
        <v>58</v>
      </c>
      <c r="B362" s="151" t="s">
        <v>497</v>
      </c>
      <c r="C362" s="152" t="s">
        <v>498</v>
      </c>
      <c r="D362" s="116"/>
      <c r="E362" s="117"/>
      <c r="F362" s="117"/>
      <c r="G362" s="118">
        <f t="shared" si="3"/>
        <v>0</v>
      </c>
      <c r="H362" s="166"/>
    </row>
    <row r="363" spans="1:8" ht="22.5" x14ac:dyDescent="0.2">
      <c r="A363" s="150">
        <v>154</v>
      </c>
      <c r="B363" s="151" t="s">
        <v>555</v>
      </c>
      <c r="C363" s="152" t="s">
        <v>499</v>
      </c>
      <c r="D363" s="116" t="s">
        <v>74</v>
      </c>
      <c r="E363" s="117">
        <v>30</v>
      </c>
      <c r="F363" s="117"/>
      <c r="G363" s="118">
        <f t="shared" si="3"/>
        <v>0</v>
      </c>
      <c r="H363" s="233" t="s">
        <v>319</v>
      </c>
    </row>
    <row r="364" spans="1:8" x14ac:dyDescent="0.2">
      <c r="A364" s="150">
        <v>155</v>
      </c>
      <c r="B364" s="151" t="s">
        <v>556</v>
      </c>
      <c r="C364" s="152" t="s">
        <v>500</v>
      </c>
      <c r="D364" s="116" t="s">
        <v>74</v>
      </c>
      <c r="E364" s="117">
        <v>154</v>
      </c>
      <c r="F364" s="117"/>
      <c r="G364" s="118">
        <f t="shared" si="3"/>
        <v>0</v>
      </c>
      <c r="H364" s="233" t="s">
        <v>319</v>
      </c>
    </row>
    <row r="365" spans="1:8" x14ac:dyDescent="0.2">
      <c r="A365" s="150">
        <v>156</v>
      </c>
      <c r="B365" s="151" t="s">
        <v>557</v>
      </c>
      <c r="C365" s="152" t="s">
        <v>501</v>
      </c>
      <c r="D365" s="116" t="s">
        <v>74</v>
      </c>
      <c r="E365" s="117">
        <v>4</v>
      </c>
      <c r="F365" s="117"/>
      <c r="G365" s="118">
        <f t="shared" si="3"/>
        <v>0</v>
      </c>
      <c r="H365" s="233" t="s">
        <v>319</v>
      </c>
    </row>
    <row r="366" spans="1:8" x14ac:dyDescent="0.2">
      <c r="A366" s="150">
        <v>157</v>
      </c>
      <c r="B366" s="151" t="s">
        <v>558</v>
      </c>
      <c r="C366" s="152" t="s">
        <v>502</v>
      </c>
      <c r="D366" s="116" t="s">
        <v>74</v>
      </c>
      <c r="E366" s="117">
        <v>6</v>
      </c>
      <c r="F366" s="117"/>
      <c r="G366" s="118">
        <f t="shared" si="3"/>
        <v>0</v>
      </c>
      <c r="H366" s="233" t="s">
        <v>319</v>
      </c>
    </row>
    <row r="367" spans="1:8" x14ac:dyDescent="0.2">
      <c r="A367" s="150">
        <v>158</v>
      </c>
      <c r="B367" s="151" t="s">
        <v>559</v>
      </c>
      <c r="C367" s="152" t="s">
        <v>503</v>
      </c>
      <c r="D367" s="116" t="s">
        <v>74</v>
      </c>
      <c r="E367" s="117">
        <v>29</v>
      </c>
      <c r="F367" s="117"/>
      <c r="G367" s="118">
        <f t="shared" si="3"/>
        <v>0</v>
      </c>
      <c r="H367" s="233" t="s">
        <v>319</v>
      </c>
    </row>
    <row r="368" spans="1:8" x14ac:dyDescent="0.2">
      <c r="A368" s="150">
        <v>159</v>
      </c>
      <c r="B368" s="151" t="s">
        <v>560</v>
      </c>
      <c r="C368" s="152" t="s">
        <v>504</v>
      </c>
      <c r="D368" s="116" t="s">
        <v>74</v>
      </c>
      <c r="E368" s="117">
        <v>1</v>
      </c>
      <c r="F368" s="117"/>
      <c r="G368" s="118">
        <f t="shared" si="3"/>
        <v>0</v>
      </c>
      <c r="H368" s="233" t="s">
        <v>319</v>
      </c>
    </row>
    <row r="369" spans="1:8" x14ac:dyDescent="0.2">
      <c r="A369" s="150">
        <v>160</v>
      </c>
      <c r="B369" s="151" t="s">
        <v>561</v>
      </c>
      <c r="C369" s="152" t="s">
        <v>505</v>
      </c>
      <c r="D369" s="116" t="s">
        <v>74</v>
      </c>
      <c r="E369" s="117">
        <v>2</v>
      </c>
      <c r="F369" s="117"/>
      <c r="G369" s="118">
        <f t="shared" si="3"/>
        <v>0</v>
      </c>
      <c r="H369" s="233" t="s">
        <v>319</v>
      </c>
    </row>
    <row r="370" spans="1:8" x14ac:dyDescent="0.2">
      <c r="A370" s="150">
        <v>161</v>
      </c>
      <c r="B370" s="151" t="s">
        <v>562</v>
      </c>
      <c r="C370" s="152" t="s">
        <v>506</v>
      </c>
      <c r="D370" s="116" t="s">
        <v>74</v>
      </c>
      <c r="E370" s="117">
        <v>2</v>
      </c>
      <c r="F370" s="117"/>
      <c r="G370" s="118">
        <f t="shared" si="3"/>
        <v>0</v>
      </c>
      <c r="H370" s="233" t="s">
        <v>319</v>
      </c>
    </row>
    <row r="371" spans="1:8" ht="22.5" x14ac:dyDescent="0.2">
      <c r="A371" s="150">
        <v>162</v>
      </c>
      <c r="B371" s="151" t="s">
        <v>563</v>
      </c>
      <c r="C371" s="152" t="s">
        <v>507</v>
      </c>
      <c r="D371" s="116" t="s">
        <v>74</v>
      </c>
      <c r="E371" s="117">
        <v>29</v>
      </c>
      <c r="F371" s="117"/>
      <c r="G371" s="118">
        <f t="shared" si="3"/>
        <v>0</v>
      </c>
      <c r="H371" s="233" t="s">
        <v>319</v>
      </c>
    </row>
    <row r="372" spans="1:8" ht="22.5" x14ac:dyDescent="0.2">
      <c r="A372" s="150">
        <v>163</v>
      </c>
      <c r="B372" s="151" t="s">
        <v>564</v>
      </c>
      <c r="C372" s="152" t="s">
        <v>508</v>
      </c>
      <c r="D372" s="116" t="s">
        <v>74</v>
      </c>
      <c r="E372" s="117">
        <v>1</v>
      </c>
      <c r="F372" s="117"/>
      <c r="G372" s="118">
        <f t="shared" si="3"/>
        <v>0</v>
      </c>
      <c r="H372" s="233" t="s">
        <v>319</v>
      </c>
    </row>
    <row r="373" spans="1:8" x14ac:dyDescent="0.2">
      <c r="A373" s="150">
        <v>164</v>
      </c>
      <c r="B373" s="151" t="s">
        <v>565</v>
      </c>
      <c r="C373" s="152" t="s">
        <v>509</v>
      </c>
      <c r="D373" s="116" t="s">
        <v>74</v>
      </c>
      <c r="E373" s="117">
        <v>29</v>
      </c>
      <c r="F373" s="117"/>
      <c r="G373" s="118">
        <f t="shared" si="3"/>
        <v>0</v>
      </c>
      <c r="H373" s="233" t="s">
        <v>319</v>
      </c>
    </row>
    <row r="374" spans="1:8" x14ac:dyDescent="0.2">
      <c r="A374" s="150">
        <v>165</v>
      </c>
      <c r="B374" s="151" t="s">
        <v>566</v>
      </c>
      <c r="C374" s="152" t="s">
        <v>510</v>
      </c>
      <c r="D374" s="116" t="s">
        <v>74</v>
      </c>
      <c r="E374" s="117">
        <v>58</v>
      </c>
      <c r="F374" s="117"/>
      <c r="G374" s="118">
        <f t="shared" si="3"/>
        <v>0</v>
      </c>
      <c r="H374" s="233" t="s">
        <v>319</v>
      </c>
    </row>
    <row r="375" spans="1:8" x14ac:dyDescent="0.2">
      <c r="A375" s="150">
        <v>166</v>
      </c>
      <c r="B375" s="151" t="s">
        <v>567</v>
      </c>
      <c r="C375" s="152" t="s">
        <v>511</v>
      </c>
      <c r="D375" s="116" t="s">
        <v>74</v>
      </c>
      <c r="E375" s="117">
        <v>1</v>
      </c>
      <c r="F375" s="117"/>
      <c r="G375" s="118">
        <f t="shared" si="3"/>
        <v>0</v>
      </c>
      <c r="H375" s="233" t="s">
        <v>319</v>
      </c>
    </row>
    <row r="376" spans="1:8" x14ac:dyDescent="0.2">
      <c r="A376" s="150">
        <v>167</v>
      </c>
      <c r="B376" s="151" t="s">
        <v>568</v>
      </c>
      <c r="C376" s="152" t="s">
        <v>512</v>
      </c>
      <c r="D376" s="116" t="s">
        <v>74</v>
      </c>
      <c r="E376" s="117">
        <v>1</v>
      </c>
      <c r="F376" s="117"/>
      <c r="G376" s="118">
        <f t="shared" si="3"/>
        <v>0</v>
      </c>
      <c r="H376" s="233" t="s">
        <v>319</v>
      </c>
    </row>
    <row r="377" spans="1:8" x14ac:dyDescent="0.2">
      <c r="A377" s="150">
        <v>168</v>
      </c>
      <c r="B377" s="151" t="s">
        <v>569</v>
      </c>
      <c r="C377" s="152" t="s">
        <v>513</v>
      </c>
      <c r="D377" s="116" t="s">
        <v>74</v>
      </c>
      <c r="E377" s="117">
        <v>1</v>
      </c>
      <c r="F377" s="117"/>
      <c r="G377" s="118">
        <f t="shared" si="3"/>
        <v>0</v>
      </c>
      <c r="H377" s="233" t="s">
        <v>319</v>
      </c>
    </row>
    <row r="378" spans="1:8" x14ac:dyDescent="0.2">
      <c r="A378" s="150">
        <v>169</v>
      </c>
      <c r="B378" s="151" t="s">
        <v>570</v>
      </c>
      <c r="C378" s="152" t="s">
        <v>514</v>
      </c>
      <c r="D378" s="116" t="s">
        <v>74</v>
      </c>
      <c r="E378" s="117">
        <v>40</v>
      </c>
      <c r="F378" s="117"/>
      <c r="G378" s="118">
        <f t="shared" si="3"/>
        <v>0</v>
      </c>
      <c r="H378" s="233" t="s">
        <v>319</v>
      </c>
    </row>
    <row r="379" spans="1:8" x14ac:dyDescent="0.2">
      <c r="A379" s="150">
        <v>170</v>
      </c>
      <c r="B379" s="151" t="s">
        <v>571</v>
      </c>
      <c r="C379" s="152" t="s">
        <v>515</v>
      </c>
      <c r="D379" s="116" t="s">
        <v>710</v>
      </c>
      <c r="E379" s="117">
        <v>1</v>
      </c>
      <c r="F379" s="117"/>
      <c r="G379" s="118">
        <f t="shared" si="3"/>
        <v>0</v>
      </c>
      <c r="H379" s="233" t="s">
        <v>319</v>
      </c>
    </row>
    <row r="380" spans="1:8" x14ac:dyDescent="0.2">
      <c r="A380" s="150" t="s">
        <v>58</v>
      </c>
      <c r="B380" s="151" t="s">
        <v>287</v>
      </c>
      <c r="C380" s="152" t="s">
        <v>516</v>
      </c>
      <c r="D380" s="116"/>
      <c r="E380" s="117"/>
      <c r="F380" s="117"/>
      <c r="G380" s="118">
        <f t="shared" si="3"/>
        <v>0</v>
      </c>
      <c r="H380" s="166"/>
    </row>
    <row r="381" spans="1:8" x14ac:dyDescent="0.2">
      <c r="A381" s="150"/>
      <c r="B381" s="151"/>
      <c r="C381" s="152" t="s">
        <v>517</v>
      </c>
      <c r="D381" s="116"/>
      <c r="E381" s="117"/>
      <c r="F381" s="117"/>
      <c r="G381" s="118">
        <f t="shared" si="3"/>
        <v>0</v>
      </c>
      <c r="H381" s="166"/>
    </row>
    <row r="382" spans="1:8" x14ac:dyDescent="0.2">
      <c r="A382" s="150"/>
      <c r="B382" s="151"/>
      <c r="C382" s="152" t="s">
        <v>518</v>
      </c>
      <c r="D382" s="116"/>
      <c r="E382" s="117"/>
      <c r="F382" s="117"/>
      <c r="G382" s="118">
        <f t="shared" si="3"/>
        <v>0</v>
      </c>
      <c r="H382" s="166"/>
    </row>
    <row r="383" spans="1:8" x14ac:dyDescent="0.2">
      <c r="A383" s="150">
        <v>171</v>
      </c>
      <c r="B383" s="151" t="s">
        <v>289</v>
      </c>
      <c r="C383" s="152" t="s">
        <v>519</v>
      </c>
      <c r="D383" s="116" t="s">
        <v>74</v>
      </c>
      <c r="E383" s="117">
        <v>90</v>
      </c>
      <c r="F383" s="117"/>
      <c r="G383" s="118">
        <f t="shared" si="3"/>
        <v>0</v>
      </c>
      <c r="H383" s="233" t="s">
        <v>319</v>
      </c>
    </row>
    <row r="384" spans="1:8" x14ac:dyDescent="0.2">
      <c r="A384" s="150">
        <v>172</v>
      </c>
      <c r="B384" s="151" t="s">
        <v>572</v>
      </c>
      <c r="C384" s="152" t="s">
        <v>520</v>
      </c>
      <c r="D384" s="116" t="s">
        <v>74</v>
      </c>
      <c r="E384" s="117">
        <v>4</v>
      </c>
      <c r="F384" s="117"/>
      <c r="G384" s="118">
        <f t="shared" si="3"/>
        <v>0</v>
      </c>
      <c r="H384" s="233" t="s">
        <v>319</v>
      </c>
    </row>
    <row r="385" spans="1:8" x14ac:dyDescent="0.2">
      <c r="A385" s="150">
        <v>173</v>
      </c>
      <c r="B385" s="151" t="s">
        <v>573</v>
      </c>
      <c r="C385" s="152" t="s">
        <v>521</v>
      </c>
      <c r="D385" s="116" t="s">
        <v>74</v>
      </c>
      <c r="E385" s="117">
        <v>6</v>
      </c>
      <c r="F385" s="117"/>
      <c r="G385" s="118">
        <f t="shared" si="3"/>
        <v>0</v>
      </c>
      <c r="H385" s="233" t="s">
        <v>319</v>
      </c>
    </row>
    <row r="386" spans="1:8" x14ac:dyDescent="0.2">
      <c r="A386" s="150">
        <v>174</v>
      </c>
      <c r="B386" s="151"/>
      <c r="C386" s="152" t="s">
        <v>522</v>
      </c>
      <c r="D386" s="116"/>
      <c r="E386" s="117"/>
      <c r="F386" s="117"/>
      <c r="G386" s="118">
        <f t="shared" si="3"/>
        <v>0</v>
      </c>
      <c r="H386" s="166"/>
    </row>
    <row r="387" spans="1:8" x14ac:dyDescent="0.2">
      <c r="A387" s="150">
        <v>175</v>
      </c>
      <c r="B387" s="151" t="s">
        <v>574</v>
      </c>
      <c r="C387" s="152" t="s">
        <v>523</v>
      </c>
      <c r="D387" s="116" t="s">
        <v>74</v>
      </c>
      <c r="E387" s="117">
        <v>100</v>
      </c>
      <c r="F387" s="117"/>
      <c r="G387" s="118">
        <f t="shared" si="3"/>
        <v>0</v>
      </c>
      <c r="H387" s="233" t="s">
        <v>319</v>
      </c>
    </row>
    <row r="388" spans="1:8" x14ac:dyDescent="0.2">
      <c r="A388" s="150">
        <v>176</v>
      </c>
      <c r="B388" s="151" t="s">
        <v>575</v>
      </c>
      <c r="C388" s="152" t="s">
        <v>524</v>
      </c>
      <c r="D388" s="116" t="s">
        <v>74</v>
      </c>
      <c r="E388" s="117">
        <v>1</v>
      </c>
      <c r="F388" s="117"/>
      <c r="G388" s="118">
        <f t="shared" si="3"/>
        <v>0</v>
      </c>
      <c r="H388" s="233" t="s">
        <v>319</v>
      </c>
    </row>
    <row r="389" spans="1:8" x14ac:dyDescent="0.2">
      <c r="A389" s="150">
        <v>177</v>
      </c>
      <c r="B389" s="151" t="s">
        <v>576</v>
      </c>
      <c r="C389" s="152" t="s">
        <v>525</v>
      </c>
      <c r="D389" s="116" t="s">
        <v>74</v>
      </c>
      <c r="E389" s="117">
        <v>2</v>
      </c>
      <c r="F389" s="117"/>
      <c r="G389" s="118">
        <f t="shared" si="3"/>
        <v>0</v>
      </c>
      <c r="H389" s="233" t="s">
        <v>319</v>
      </c>
    </row>
    <row r="390" spans="1:8" ht="33.75" x14ac:dyDescent="0.2">
      <c r="A390" s="150">
        <v>178</v>
      </c>
      <c r="B390" s="151" t="s">
        <v>577</v>
      </c>
      <c r="C390" s="152" t="s">
        <v>526</v>
      </c>
      <c r="D390" s="116" t="s">
        <v>74</v>
      </c>
      <c r="E390" s="117">
        <v>1</v>
      </c>
      <c r="F390" s="117"/>
      <c r="G390" s="118">
        <f t="shared" si="3"/>
        <v>0</v>
      </c>
      <c r="H390" s="233" t="s">
        <v>319</v>
      </c>
    </row>
    <row r="391" spans="1:8" x14ac:dyDescent="0.2">
      <c r="A391" s="155"/>
      <c r="B391" s="156" t="s">
        <v>59</v>
      </c>
      <c r="C391" s="157" t="str">
        <f>CONCATENATE(B329," ",C329)</f>
        <v>M24 Montáže vzduchotechnických zařízení a chlazení</v>
      </c>
      <c r="D391" s="123"/>
      <c r="E391" s="124"/>
      <c r="F391" s="124"/>
      <c r="G391" s="125">
        <f>SUM(G331:G390)</f>
        <v>0</v>
      </c>
      <c r="H391" s="168"/>
    </row>
    <row r="392" spans="1:8" x14ac:dyDescent="0.2">
      <c r="A392" s="147" t="s">
        <v>58</v>
      </c>
      <c r="B392" s="148" t="s">
        <v>462</v>
      </c>
      <c r="C392" s="149" t="s">
        <v>463</v>
      </c>
      <c r="D392" s="111"/>
      <c r="E392" s="112"/>
      <c r="F392" s="112"/>
      <c r="G392" s="113"/>
      <c r="H392" s="166"/>
    </row>
    <row r="393" spans="1:8" x14ac:dyDescent="0.2">
      <c r="A393" s="150" t="s">
        <v>58</v>
      </c>
      <c r="B393" s="151" t="s">
        <v>634</v>
      </c>
      <c r="C393" s="152" t="s">
        <v>635</v>
      </c>
      <c r="D393" s="116"/>
      <c r="E393" s="117"/>
      <c r="F393" s="117"/>
      <c r="G393" s="118"/>
      <c r="H393" s="233"/>
    </row>
    <row r="394" spans="1:8" ht="135" x14ac:dyDescent="0.2">
      <c r="A394" s="150">
        <v>179</v>
      </c>
      <c r="B394" s="151" t="s">
        <v>636</v>
      </c>
      <c r="C394" s="152" t="s">
        <v>637</v>
      </c>
      <c r="D394" s="116" t="s">
        <v>74</v>
      </c>
      <c r="E394" s="117">
        <v>1</v>
      </c>
      <c r="F394" s="117"/>
      <c r="G394" s="118">
        <f t="shared" ref="G394:G433" si="4">E394*F394</f>
        <v>0</v>
      </c>
      <c r="H394" s="233" t="s">
        <v>319</v>
      </c>
    </row>
    <row r="395" spans="1:8" x14ac:dyDescent="0.2">
      <c r="A395" s="150">
        <v>180</v>
      </c>
      <c r="B395" s="151" t="s">
        <v>638</v>
      </c>
      <c r="C395" s="152" t="s">
        <v>639</v>
      </c>
      <c r="D395" s="116" t="s">
        <v>74</v>
      </c>
      <c r="E395" s="117">
        <v>2</v>
      </c>
      <c r="F395" s="117"/>
      <c r="G395" s="118">
        <f t="shared" si="4"/>
        <v>0</v>
      </c>
      <c r="H395" s="233" t="s">
        <v>319</v>
      </c>
    </row>
    <row r="396" spans="1:8" ht="78.75" x14ac:dyDescent="0.2">
      <c r="A396" s="150">
        <v>181</v>
      </c>
      <c r="B396" s="151" t="s">
        <v>640</v>
      </c>
      <c r="C396" s="152" t="s">
        <v>641</v>
      </c>
      <c r="D396" s="116" t="s">
        <v>74</v>
      </c>
      <c r="E396" s="117">
        <v>1</v>
      </c>
      <c r="F396" s="117"/>
      <c r="G396" s="118">
        <f t="shared" si="4"/>
        <v>0</v>
      </c>
      <c r="H396" s="233" t="s">
        <v>319</v>
      </c>
    </row>
    <row r="397" spans="1:8" x14ac:dyDescent="0.2">
      <c r="A397" s="150">
        <v>182</v>
      </c>
      <c r="B397" s="151" t="s">
        <v>642</v>
      </c>
      <c r="C397" s="152" t="s">
        <v>643</v>
      </c>
      <c r="D397" s="116" t="s">
        <v>74</v>
      </c>
      <c r="E397" s="117">
        <v>2</v>
      </c>
      <c r="F397" s="117"/>
      <c r="G397" s="118">
        <f t="shared" si="4"/>
        <v>0</v>
      </c>
      <c r="H397" s="233" t="s">
        <v>319</v>
      </c>
    </row>
    <row r="398" spans="1:8" ht="22.5" x14ac:dyDescent="0.2">
      <c r="A398" s="150">
        <v>183</v>
      </c>
      <c r="B398" s="151" t="s">
        <v>644</v>
      </c>
      <c r="C398" s="152" t="s">
        <v>645</v>
      </c>
      <c r="D398" s="116" t="s">
        <v>74</v>
      </c>
      <c r="E398" s="117">
        <v>2</v>
      </c>
      <c r="F398" s="117"/>
      <c r="G398" s="118">
        <f t="shared" si="4"/>
        <v>0</v>
      </c>
      <c r="H398" s="233" t="s">
        <v>319</v>
      </c>
    </row>
    <row r="399" spans="1:8" ht="78.75" x14ac:dyDescent="0.2">
      <c r="A399" s="150">
        <v>184</v>
      </c>
      <c r="B399" s="151" t="s">
        <v>646</v>
      </c>
      <c r="C399" s="152" t="s">
        <v>647</v>
      </c>
      <c r="D399" s="116" t="s">
        <v>74</v>
      </c>
      <c r="E399" s="117">
        <v>1</v>
      </c>
      <c r="F399" s="117"/>
      <c r="G399" s="118">
        <f t="shared" si="4"/>
        <v>0</v>
      </c>
      <c r="H399" s="233" t="s">
        <v>319</v>
      </c>
    </row>
    <row r="400" spans="1:8" ht="33.75" x14ac:dyDescent="0.2">
      <c r="A400" s="150">
        <v>185</v>
      </c>
      <c r="B400" s="151" t="s">
        <v>648</v>
      </c>
      <c r="C400" s="152" t="s">
        <v>649</v>
      </c>
      <c r="D400" s="116" t="s">
        <v>74</v>
      </c>
      <c r="E400" s="117">
        <v>1</v>
      </c>
      <c r="F400" s="117"/>
      <c r="G400" s="118">
        <f t="shared" si="4"/>
        <v>0</v>
      </c>
      <c r="H400" s="233" t="s">
        <v>319</v>
      </c>
    </row>
    <row r="401" spans="1:8" x14ac:dyDescent="0.2">
      <c r="A401" s="150" t="s">
        <v>58</v>
      </c>
      <c r="B401" s="151" t="s">
        <v>634</v>
      </c>
      <c r="C401" s="152" t="s">
        <v>650</v>
      </c>
      <c r="D401" s="116"/>
      <c r="E401" s="117"/>
      <c r="F401" s="117"/>
      <c r="G401" s="118">
        <f t="shared" si="4"/>
        <v>0</v>
      </c>
      <c r="H401" s="233"/>
    </row>
    <row r="402" spans="1:8" ht="112.5" x14ac:dyDescent="0.2">
      <c r="A402" s="150">
        <v>186</v>
      </c>
      <c r="B402" s="151" t="s">
        <v>651</v>
      </c>
      <c r="C402" s="152" t="s">
        <v>652</v>
      </c>
      <c r="D402" s="116" t="s">
        <v>74</v>
      </c>
      <c r="E402" s="117">
        <v>8</v>
      </c>
      <c r="F402" s="117"/>
      <c r="G402" s="118">
        <f t="shared" si="4"/>
        <v>0</v>
      </c>
      <c r="H402" s="233" t="s">
        <v>319</v>
      </c>
    </row>
    <row r="403" spans="1:8" ht="90" x14ac:dyDescent="0.2">
      <c r="A403" s="150">
        <v>187</v>
      </c>
      <c r="B403" s="151" t="s">
        <v>653</v>
      </c>
      <c r="C403" s="152" t="s">
        <v>654</v>
      </c>
      <c r="D403" s="116" t="s">
        <v>74</v>
      </c>
      <c r="E403" s="117">
        <v>8</v>
      </c>
      <c r="F403" s="117"/>
      <c r="G403" s="118">
        <f t="shared" si="4"/>
        <v>0</v>
      </c>
      <c r="H403" s="233" t="s">
        <v>319</v>
      </c>
    </row>
    <row r="404" spans="1:8" ht="56.25" x14ac:dyDescent="0.2">
      <c r="A404" s="150">
        <v>188</v>
      </c>
      <c r="B404" s="151" t="s">
        <v>655</v>
      </c>
      <c r="C404" s="152" t="s">
        <v>656</v>
      </c>
      <c r="D404" s="116" t="s">
        <v>74</v>
      </c>
      <c r="E404" s="117">
        <v>3</v>
      </c>
      <c r="F404" s="117"/>
      <c r="G404" s="118">
        <f t="shared" si="4"/>
        <v>0</v>
      </c>
      <c r="H404" s="233" t="s">
        <v>319</v>
      </c>
    </row>
    <row r="405" spans="1:8" ht="22.5" x14ac:dyDescent="0.2">
      <c r="A405" s="150">
        <v>189</v>
      </c>
      <c r="B405" s="151" t="s">
        <v>634</v>
      </c>
      <c r="C405" s="152" t="s">
        <v>657</v>
      </c>
      <c r="D405" s="116" t="s">
        <v>74</v>
      </c>
      <c r="E405" s="117">
        <v>5</v>
      </c>
      <c r="F405" s="117"/>
      <c r="G405" s="118">
        <f t="shared" si="4"/>
        <v>0</v>
      </c>
      <c r="H405" s="233" t="s">
        <v>319</v>
      </c>
    </row>
    <row r="406" spans="1:8" ht="112.5" x14ac:dyDescent="0.2">
      <c r="A406" s="150">
        <v>190</v>
      </c>
      <c r="B406" s="151" t="s">
        <v>658</v>
      </c>
      <c r="C406" s="152" t="s">
        <v>659</v>
      </c>
      <c r="D406" s="116" t="s">
        <v>74</v>
      </c>
      <c r="E406" s="117">
        <v>8</v>
      </c>
      <c r="F406" s="117"/>
      <c r="G406" s="118">
        <f t="shared" si="4"/>
        <v>0</v>
      </c>
      <c r="H406" s="233" t="s">
        <v>319</v>
      </c>
    </row>
    <row r="407" spans="1:8" ht="22.5" x14ac:dyDescent="0.2">
      <c r="A407" s="150">
        <v>191</v>
      </c>
      <c r="B407" s="151" t="s">
        <v>660</v>
      </c>
      <c r="C407" s="152" t="s">
        <v>661</v>
      </c>
      <c r="D407" s="116" t="s">
        <v>74</v>
      </c>
      <c r="E407" s="117">
        <v>3</v>
      </c>
      <c r="F407" s="117"/>
      <c r="G407" s="118">
        <f t="shared" si="4"/>
        <v>0</v>
      </c>
      <c r="H407" s="233" t="s">
        <v>319</v>
      </c>
    </row>
    <row r="408" spans="1:8" ht="22.5" x14ac:dyDescent="0.2">
      <c r="A408" s="150">
        <v>192</v>
      </c>
      <c r="B408" s="151" t="s">
        <v>662</v>
      </c>
      <c r="C408" s="152" t="s">
        <v>663</v>
      </c>
      <c r="D408" s="116" t="s">
        <v>74</v>
      </c>
      <c r="E408" s="117">
        <v>1</v>
      </c>
      <c r="F408" s="117"/>
      <c r="G408" s="118">
        <f t="shared" si="4"/>
        <v>0</v>
      </c>
      <c r="H408" s="233" t="s">
        <v>319</v>
      </c>
    </row>
    <row r="409" spans="1:8" x14ac:dyDescent="0.2">
      <c r="A409" s="150">
        <v>193</v>
      </c>
      <c r="B409" s="151" t="s">
        <v>664</v>
      </c>
      <c r="C409" s="152" t="s">
        <v>665</v>
      </c>
      <c r="D409" s="116" t="s">
        <v>74</v>
      </c>
      <c r="E409" s="117">
        <v>2</v>
      </c>
      <c r="F409" s="117"/>
      <c r="G409" s="118">
        <f t="shared" si="4"/>
        <v>0</v>
      </c>
      <c r="H409" s="233" t="s">
        <v>319</v>
      </c>
    </row>
    <row r="410" spans="1:8" x14ac:dyDescent="0.2">
      <c r="A410" s="150" t="s">
        <v>58</v>
      </c>
      <c r="B410" s="151" t="s">
        <v>666</v>
      </c>
      <c r="C410" s="152" t="s">
        <v>667</v>
      </c>
      <c r="D410" s="116"/>
      <c r="E410" s="117"/>
      <c r="F410" s="117"/>
      <c r="G410" s="118">
        <f t="shared" si="4"/>
        <v>0</v>
      </c>
      <c r="H410" s="233"/>
    </row>
    <row r="411" spans="1:8" x14ac:dyDescent="0.2">
      <c r="A411" s="150">
        <v>194</v>
      </c>
      <c r="B411" s="151" t="s">
        <v>668</v>
      </c>
      <c r="C411" s="152" t="s">
        <v>669</v>
      </c>
      <c r="D411" s="116" t="s">
        <v>74</v>
      </c>
      <c r="E411" s="117">
        <v>1</v>
      </c>
      <c r="F411" s="117"/>
      <c r="G411" s="118">
        <f t="shared" si="4"/>
        <v>0</v>
      </c>
      <c r="H411" s="233" t="s">
        <v>319</v>
      </c>
    </row>
    <row r="412" spans="1:8" x14ac:dyDescent="0.2">
      <c r="A412" s="150">
        <v>195</v>
      </c>
      <c r="B412" s="151" t="s">
        <v>670</v>
      </c>
      <c r="C412" s="152" t="s">
        <v>671</v>
      </c>
      <c r="D412" s="116" t="s">
        <v>74</v>
      </c>
      <c r="E412" s="117">
        <v>1</v>
      </c>
      <c r="F412" s="117"/>
      <c r="G412" s="118">
        <f t="shared" si="4"/>
        <v>0</v>
      </c>
      <c r="H412" s="233" t="s">
        <v>319</v>
      </c>
    </row>
    <row r="413" spans="1:8" x14ac:dyDescent="0.2">
      <c r="A413" s="150">
        <v>196</v>
      </c>
      <c r="B413" s="151" t="s">
        <v>672</v>
      </c>
      <c r="C413" s="152" t="s">
        <v>673</v>
      </c>
      <c r="D413" s="116" t="s">
        <v>74</v>
      </c>
      <c r="E413" s="117">
        <v>1</v>
      </c>
      <c r="F413" s="117"/>
      <c r="G413" s="118">
        <f t="shared" si="4"/>
        <v>0</v>
      </c>
      <c r="H413" s="233" t="s">
        <v>319</v>
      </c>
    </row>
    <row r="414" spans="1:8" x14ac:dyDescent="0.2">
      <c r="A414" s="150" t="s">
        <v>58</v>
      </c>
      <c r="B414" s="151" t="s">
        <v>666</v>
      </c>
      <c r="C414" s="152" t="s">
        <v>674</v>
      </c>
      <c r="D414" s="116"/>
      <c r="E414" s="117"/>
      <c r="F414" s="117"/>
      <c r="G414" s="118">
        <f t="shared" si="4"/>
        <v>0</v>
      </c>
      <c r="H414" s="233"/>
    </row>
    <row r="415" spans="1:8" x14ac:dyDescent="0.2">
      <c r="A415" s="150">
        <v>197</v>
      </c>
      <c r="B415" s="151" t="s">
        <v>675</v>
      </c>
      <c r="C415" s="152" t="s">
        <v>676</v>
      </c>
      <c r="D415" s="116" t="s">
        <v>111</v>
      </c>
      <c r="E415" s="117">
        <v>15</v>
      </c>
      <c r="F415" s="117"/>
      <c r="G415" s="118">
        <f t="shared" si="4"/>
        <v>0</v>
      </c>
      <c r="H415" s="233" t="s">
        <v>319</v>
      </c>
    </row>
    <row r="416" spans="1:8" ht="22.5" x14ac:dyDescent="0.2">
      <c r="A416" s="150">
        <v>198</v>
      </c>
      <c r="B416" s="151" t="s">
        <v>677</v>
      </c>
      <c r="C416" s="152" t="s">
        <v>678</v>
      </c>
      <c r="D416" s="116" t="s">
        <v>111</v>
      </c>
      <c r="E416" s="117">
        <v>250</v>
      </c>
      <c r="F416" s="117"/>
      <c r="G416" s="118">
        <f t="shared" si="4"/>
        <v>0</v>
      </c>
      <c r="H416" s="233" t="s">
        <v>319</v>
      </c>
    </row>
    <row r="417" spans="1:8" ht="22.5" x14ac:dyDescent="0.2">
      <c r="A417" s="150">
        <v>199</v>
      </c>
      <c r="B417" s="151" t="s">
        <v>679</v>
      </c>
      <c r="C417" s="152" t="s">
        <v>680</v>
      </c>
      <c r="D417" s="116" t="s">
        <v>111</v>
      </c>
      <c r="E417" s="117">
        <v>165</v>
      </c>
      <c r="F417" s="117"/>
      <c r="G417" s="118">
        <f t="shared" si="4"/>
        <v>0</v>
      </c>
      <c r="H417" s="233" t="s">
        <v>319</v>
      </c>
    </row>
    <row r="418" spans="1:8" ht="22.5" x14ac:dyDescent="0.2">
      <c r="A418" s="150">
        <v>200</v>
      </c>
      <c r="B418" s="151" t="s">
        <v>681</v>
      </c>
      <c r="C418" s="152" t="s">
        <v>682</v>
      </c>
      <c r="D418" s="116" t="s">
        <v>111</v>
      </c>
      <c r="E418" s="117">
        <v>288</v>
      </c>
      <c r="F418" s="117"/>
      <c r="G418" s="118">
        <f t="shared" si="4"/>
        <v>0</v>
      </c>
      <c r="H418" s="233" t="s">
        <v>319</v>
      </c>
    </row>
    <row r="419" spans="1:8" ht="22.5" x14ac:dyDescent="0.2">
      <c r="A419" s="150">
        <v>201</v>
      </c>
      <c r="B419" s="151" t="s">
        <v>683</v>
      </c>
      <c r="C419" s="152" t="s">
        <v>684</v>
      </c>
      <c r="D419" s="116" t="s">
        <v>111</v>
      </c>
      <c r="E419" s="117">
        <v>276</v>
      </c>
      <c r="F419" s="117"/>
      <c r="G419" s="118">
        <f t="shared" si="4"/>
        <v>0</v>
      </c>
      <c r="H419" s="233" t="s">
        <v>319</v>
      </c>
    </row>
    <row r="420" spans="1:8" ht="22.5" x14ac:dyDescent="0.2">
      <c r="A420" s="150">
        <v>202</v>
      </c>
      <c r="B420" s="151" t="s">
        <v>685</v>
      </c>
      <c r="C420" s="152" t="s">
        <v>686</v>
      </c>
      <c r="D420" s="116" t="s">
        <v>111</v>
      </c>
      <c r="E420" s="117">
        <v>138</v>
      </c>
      <c r="F420" s="117"/>
      <c r="G420" s="118">
        <f t="shared" si="4"/>
        <v>0</v>
      </c>
      <c r="H420" s="233" t="s">
        <v>319</v>
      </c>
    </row>
    <row r="421" spans="1:8" x14ac:dyDescent="0.2">
      <c r="A421" s="150">
        <v>203</v>
      </c>
      <c r="B421" s="151" t="s">
        <v>687</v>
      </c>
      <c r="C421" s="152" t="s">
        <v>688</v>
      </c>
      <c r="D421" s="116" t="s">
        <v>111</v>
      </c>
      <c r="E421" s="117">
        <v>140</v>
      </c>
      <c r="F421" s="117"/>
      <c r="G421" s="118">
        <f t="shared" si="4"/>
        <v>0</v>
      </c>
      <c r="H421" s="233" t="s">
        <v>319</v>
      </c>
    </row>
    <row r="422" spans="1:8" x14ac:dyDescent="0.2">
      <c r="A422" s="150">
        <v>204</v>
      </c>
      <c r="B422" s="151" t="s">
        <v>689</v>
      </c>
      <c r="C422" s="152" t="s">
        <v>690</v>
      </c>
      <c r="D422" s="116" t="s">
        <v>111</v>
      </c>
      <c r="E422" s="117">
        <v>40</v>
      </c>
      <c r="F422" s="117"/>
      <c r="G422" s="118">
        <f t="shared" si="4"/>
        <v>0</v>
      </c>
      <c r="H422" s="233" t="s">
        <v>319</v>
      </c>
    </row>
    <row r="423" spans="1:8" ht="33.75" x14ac:dyDescent="0.2">
      <c r="A423" s="150">
        <v>205</v>
      </c>
      <c r="B423" s="151" t="s">
        <v>691</v>
      </c>
      <c r="C423" s="152" t="s">
        <v>692</v>
      </c>
      <c r="D423" s="116" t="s">
        <v>111</v>
      </c>
      <c r="E423" s="117">
        <v>40</v>
      </c>
      <c r="F423" s="117"/>
      <c r="G423" s="118">
        <f t="shared" si="4"/>
        <v>0</v>
      </c>
      <c r="H423" s="233" t="s">
        <v>319</v>
      </c>
    </row>
    <row r="424" spans="1:8" ht="22.5" x14ac:dyDescent="0.2">
      <c r="A424" s="150">
        <v>206</v>
      </c>
      <c r="B424" s="151" t="s">
        <v>693</v>
      </c>
      <c r="C424" s="152" t="s">
        <v>694</v>
      </c>
      <c r="D424" s="116" t="s">
        <v>74</v>
      </c>
      <c r="E424" s="117">
        <v>19</v>
      </c>
      <c r="F424" s="117"/>
      <c r="G424" s="118">
        <f t="shared" si="4"/>
        <v>0</v>
      </c>
      <c r="H424" s="233" t="s">
        <v>319</v>
      </c>
    </row>
    <row r="425" spans="1:8" x14ac:dyDescent="0.2">
      <c r="A425" s="150" t="s">
        <v>58</v>
      </c>
      <c r="B425" s="151" t="s">
        <v>666</v>
      </c>
      <c r="C425" s="152" t="s">
        <v>695</v>
      </c>
      <c r="D425" s="116"/>
      <c r="E425" s="117"/>
      <c r="F425" s="117"/>
      <c r="G425" s="118">
        <f t="shared" si="4"/>
        <v>0</v>
      </c>
      <c r="H425" s="233"/>
    </row>
    <row r="426" spans="1:8" x14ac:dyDescent="0.2">
      <c r="A426" s="150">
        <v>207</v>
      </c>
      <c r="B426" s="151" t="s">
        <v>696</v>
      </c>
      <c r="C426" s="152" t="s">
        <v>697</v>
      </c>
      <c r="D426" s="116" t="s">
        <v>74</v>
      </c>
      <c r="E426" s="117">
        <v>25</v>
      </c>
      <c r="F426" s="117"/>
      <c r="G426" s="118">
        <f t="shared" si="4"/>
        <v>0</v>
      </c>
      <c r="H426" s="233" t="s">
        <v>319</v>
      </c>
    </row>
    <row r="427" spans="1:8" ht="22.5" x14ac:dyDescent="0.2">
      <c r="A427" s="150">
        <v>208</v>
      </c>
      <c r="B427" s="151" t="s">
        <v>698</v>
      </c>
      <c r="C427" s="152" t="s">
        <v>699</v>
      </c>
      <c r="D427" s="116" t="s">
        <v>74</v>
      </c>
      <c r="E427" s="117">
        <v>11</v>
      </c>
      <c r="F427" s="117"/>
      <c r="G427" s="118">
        <f t="shared" si="4"/>
        <v>0</v>
      </c>
      <c r="H427" s="233" t="s">
        <v>319</v>
      </c>
    </row>
    <row r="428" spans="1:8" x14ac:dyDescent="0.2">
      <c r="A428" s="150" t="s">
        <v>58</v>
      </c>
      <c r="B428" s="151" t="s">
        <v>700</v>
      </c>
      <c r="C428" s="152" t="s">
        <v>701</v>
      </c>
      <c r="D428" s="116"/>
      <c r="E428" s="117"/>
      <c r="F428" s="117"/>
      <c r="G428" s="118">
        <f t="shared" si="4"/>
        <v>0</v>
      </c>
      <c r="H428" s="233"/>
    </row>
    <row r="429" spans="1:8" x14ac:dyDescent="0.2">
      <c r="A429" s="150">
        <v>209</v>
      </c>
      <c r="B429" s="151" t="s">
        <v>702</v>
      </c>
      <c r="C429" s="152" t="s">
        <v>703</v>
      </c>
      <c r="D429" s="116" t="s">
        <v>74</v>
      </c>
      <c r="E429" s="117">
        <v>2</v>
      </c>
      <c r="F429" s="117"/>
      <c r="G429" s="118">
        <f t="shared" si="4"/>
        <v>0</v>
      </c>
      <c r="H429" s="233" t="s">
        <v>319</v>
      </c>
    </row>
    <row r="430" spans="1:8" ht="22.5" x14ac:dyDescent="0.2">
      <c r="A430" s="150">
        <v>210</v>
      </c>
      <c r="B430" s="151" t="s">
        <v>704</v>
      </c>
      <c r="C430" s="152" t="s">
        <v>645</v>
      </c>
      <c r="D430" s="116" t="s">
        <v>74</v>
      </c>
      <c r="E430" s="117">
        <v>2</v>
      </c>
      <c r="F430" s="117"/>
      <c r="G430" s="118">
        <f t="shared" si="4"/>
        <v>0</v>
      </c>
      <c r="H430" s="233" t="s">
        <v>319</v>
      </c>
    </row>
    <row r="431" spans="1:8" x14ac:dyDescent="0.2">
      <c r="A431" s="150" t="s">
        <v>58</v>
      </c>
      <c r="B431" s="151" t="s">
        <v>287</v>
      </c>
      <c r="C431" s="152" t="s">
        <v>516</v>
      </c>
      <c r="D431" s="116"/>
      <c r="E431" s="117"/>
      <c r="F431" s="117"/>
      <c r="G431" s="118">
        <f t="shared" si="4"/>
        <v>0</v>
      </c>
      <c r="H431" s="233"/>
    </row>
    <row r="432" spans="1:8" x14ac:dyDescent="0.2">
      <c r="A432" s="150">
        <v>211</v>
      </c>
      <c r="B432" s="151" t="s">
        <v>107</v>
      </c>
      <c r="C432" s="152" t="s">
        <v>705</v>
      </c>
      <c r="D432" s="116" t="s">
        <v>111</v>
      </c>
      <c r="E432" s="117">
        <v>125</v>
      </c>
      <c r="F432" s="117"/>
      <c r="G432" s="118">
        <f t="shared" si="4"/>
        <v>0</v>
      </c>
      <c r="H432" s="233" t="s">
        <v>319</v>
      </c>
    </row>
    <row r="433" spans="1:8" x14ac:dyDescent="0.2">
      <c r="A433" s="150">
        <v>212</v>
      </c>
      <c r="B433" s="151" t="s">
        <v>706</v>
      </c>
      <c r="C433" s="152" t="s">
        <v>707</v>
      </c>
      <c r="D433" s="116" t="s">
        <v>111</v>
      </c>
      <c r="E433" s="117">
        <v>125</v>
      </c>
      <c r="F433" s="117"/>
      <c r="G433" s="118">
        <f t="shared" si="4"/>
        <v>0</v>
      </c>
      <c r="H433" s="233" t="s">
        <v>319</v>
      </c>
    </row>
    <row r="434" spans="1:8" x14ac:dyDescent="0.2">
      <c r="A434" s="155"/>
      <c r="B434" s="156" t="s">
        <v>59</v>
      </c>
      <c r="C434" s="157" t="str">
        <f>CONCATENATE(B392," ",C392)</f>
        <v>M36 Montáže měřících a regul.zařízení</v>
      </c>
      <c r="D434" s="123"/>
      <c r="E434" s="124"/>
      <c r="F434" s="124"/>
      <c r="G434" s="125">
        <f>SUM(G394:G433)</f>
        <v>0</v>
      </c>
      <c r="H434" s="168"/>
    </row>
    <row r="435" spans="1:8" x14ac:dyDescent="0.2">
      <c r="E435" s="97"/>
    </row>
    <row r="436" spans="1:8" x14ac:dyDescent="0.2">
      <c r="E436" s="97"/>
    </row>
    <row r="437" spans="1:8" x14ac:dyDescent="0.2">
      <c r="E437" s="97"/>
    </row>
    <row r="438" spans="1:8" x14ac:dyDescent="0.2">
      <c r="E438" s="97"/>
    </row>
    <row r="439" spans="1:8" x14ac:dyDescent="0.2">
      <c r="E439" s="97"/>
    </row>
    <row r="440" spans="1:8" x14ac:dyDescent="0.2">
      <c r="E440" s="97"/>
    </row>
    <row r="441" spans="1:8" x14ac:dyDescent="0.2">
      <c r="E441" s="97"/>
    </row>
    <row r="442" spans="1:8" x14ac:dyDescent="0.2">
      <c r="E442" s="97"/>
    </row>
    <row r="443" spans="1:8" x14ac:dyDescent="0.2">
      <c r="E443" s="97"/>
    </row>
    <row r="444" spans="1:8" x14ac:dyDescent="0.2">
      <c r="E444" s="97"/>
    </row>
    <row r="445" spans="1:8" x14ac:dyDescent="0.2">
      <c r="E445" s="97"/>
    </row>
    <row r="446" spans="1:8" x14ac:dyDescent="0.2">
      <c r="E446" s="97"/>
    </row>
    <row r="447" spans="1:8" x14ac:dyDescent="0.2">
      <c r="E447" s="97"/>
    </row>
    <row r="448" spans="1:8" x14ac:dyDescent="0.2">
      <c r="E448" s="97"/>
    </row>
    <row r="449" spans="1:7" x14ac:dyDescent="0.2">
      <c r="E449" s="97"/>
    </row>
    <row r="450" spans="1:7" x14ac:dyDescent="0.2">
      <c r="A450" s="159"/>
      <c r="B450" s="159"/>
      <c r="C450" s="159"/>
      <c r="D450" s="127"/>
      <c r="E450" s="127"/>
      <c r="F450" s="127"/>
      <c r="G450" s="127"/>
    </row>
    <row r="451" spans="1:7" x14ac:dyDescent="0.2">
      <c r="A451" s="159"/>
      <c r="B451" s="159"/>
      <c r="C451" s="159"/>
      <c r="D451" s="127"/>
      <c r="E451" s="127"/>
      <c r="F451" s="127"/>
      <c r="G451" s="127"/>
    </row>
    <row r="452" spans="1:7" x14ac:dyDescent="0.2">
      <c r="A452" s="159"/>
      <c r="B452" s="159"/>
      <c r="C452" s="159"/>
      <c r="D452" s="127"/>
      <c r="E452" s="127"/>
      <c r="F452" s="127"/>
      <c r="G452" s="127"/>
    </row>
    <row r="453" spans="1:7" x14ac:dyDescent="0.2">
      <c r="A453" s="159"/>
      <c r="B453" s="159"/>
      <c r="C453" s="159"/>
      <c r="D453" s="127"/>
      <c r="E453" s="127"/>
      <c r="F453" s="127"/>
      <c r="G453" s="127"/>
    </row>
    <row r="454" spans="1:7" x14ac:dyDescent="0.2">
      <c r="E454" s="97"/>
    </row>
    <row r="455" spans="1:7" x14ac:dyDescent="0.2">
      <c r="E455" s="97"/>
    </row>
    <row r="456" spans="1:7" x14ac:dyDescent="0.2">
      <c r="E456" s="97"/>
    </row>
    <row r="457" spans="1:7" x14ac:dyDescent="0.2">
      <c r="E457" s="97"/>
    </row>
    <row r="458" spans="1:7" x14ac:dyDescent="0.2">
      <c r="E458" s="97"/>
    </row>
    <row r="459" spans="1:7" x14ac:dyDescent="0.2">
      <c r="E459" s="97"/>
    </row>
    <row r="460" spans="1:7" x14ac:dyDescent="0.2">
      <c r="E460" s="97"/>
    </row>
    <row r="461" spans="1:7" x14ac:dyDescent="0.2">
      <c r="E461" s="97"/>
    </row>
    <row r="462" spans="1:7" x14ac:dyDescent="0.2">
      <c r="E462" s="97"/>
    </row>
    <row r="463" spans="1:7" x14ac:dyDescent="0.2">
      <c r="E463" s="97"/>
    </row>
    <row r="464" spans="1:7" x14ac:dyDescent="0.2">
      <c r="E464" s="97"/>
    </row>
    <row r="465" spans="5:5" x14ac:dyDescent="0.2">
      <c r="E465" s="97"/>
    </row>
    <row r="466" spans="5:5" x14ac:dyDescent="0.2">
      <c r="E466" s="97"/>
    </row>
    <row r="467" spans="5:5" x14ac:dyDescent="0.2">
      <c r="E467" s="97"/>
    </row>
    <row r="468" spans="5:5" x14ac:dyDescent="0.2">
      <c r="E468" s="97"/>
    </row>
    <row r="469" spans="5:5" x14ac:dyDescent="0.2">
      <c r="E469" s="97"/>
    </row>
    <row r="470" spans="5:5" x14ac:dyDescent="0.2">
      <c r="E470" s="97"/>
    </row>
    <row r="471" spans="5:5" x14ac:dyDescent="0.2">
      <c r="E471" s="97"/>
    </row>
    <row r="472" spans="5:5" x14ac:dyDescent="0.2">
      <c r="E472" s="97"/>
    </row>
    <row r="473" spans="5:5" x14ac:dyDescent="0.2">
      <c r="E473" s="97"/>
    </row>
    <row r="474" spans="5:5" x14ac:dyDescent="0.2">
      <c r="E474" s="97"/>
    </row>
    <row r="475" spans="5:5" x14ac:dyDescent="0.2">
      <c r="E475" s="97"/>
    </row>
    <row r="476" spans="5:5" x14ac:dyDescent="0.2">
      <c r="E476" s="97"/>
    </row>
    <row r="477" spans="5:5" x14ac:dyDescent="0.2">
      <c r="E477" s="97"/>
    </row>
    <row r="478" spans="5:5" x14ac:dyDescent="0.2">
      <c r="E478" s="97"/>
    </row>
    <row r="479" spans="5:5" x14ac:dyDescent="0.2">
      <c r="E479" s="97"/>
    </row>
    <row r="480" spans="5:5" x14ac:dyDescent="0.2">
      <c r="E480" s="97"/>
    </row>
    <row r="481" spans="1:7" x14ac:dyDescent="0.2">
      <c r="E481" s="97"/>
    </row>
    <row r="482" spans="1:7" x14ac:dyDescent="0.2">
      <c r="E482" s="97"/>
    </row>
    <row r="483" spans="1:7" x14ac:dyDescent="0.2">
      <c r="E483" s="97"/>
    </row>
    <row r="484" spans="1:7" x14ac:dyDescent="0.2">
      <c r="E484" s="97"/>
    </row>
    <row r="485" spans="1:7" x14ac:dyDescent="0.2">
      <c r="A485" s="160"/>
      <c r="B485" s="160"/>
    </row>
    <row r="486" spans="1:7" x14ac:dyDescent="0.2">
      <c r="A486" s="159"/>
      <c r="B486" s="159"/>
      <c r="C486" s="161"/>
      <c r="D486" s="129"/>
      <c r="E486" s="130"/>
      <c r="F486" s="129"/>
      <c r="G486" s="131"/>
    </row>
    <row r="487" spans="1:7" x14ac:dyDescent="0.2">
      <c r="A487" s="162"/>
      <c r="B487" s="162"/>
      <c r="C487" s="159"/>
      <c r="D487" s="127"/>
      <c r="E487" s="132"/>
      <c r="F487" s="127"/>
      <c r="G487" s="127"/>
    </row>
    <row r="488" spans="1:7" x14ac:dyDescent="0.2">
      <c r="A488" s="159"/>
      <c r="B488" s="159"/>
      <c r="C488" s="159"/>
      <c r="D488" s="127"/>
      <c r="E488" s="132"/>
      <c r="F488" s="127"/>
      <c r="G488" s="127"/>
    </row>
    <row r="489" spans="1:7" x14ac:dyDescent="0.2">
      <c r="A489" s="159"/>
      <c r="B489" s="159"/>
      <c r="C489" s="159"/>
      <c r="D489" s="127"/>
      <c r="E489" s="132"/>
      <c r="F489" s="127"/>
      <c r="G489" s="127"/>
    </row>
    <row r="490" spans="1:7" x14ac:dyDescent="0.2">
      <c r="A490" s="159"/>
      <c r="B490" s="159"/>
      <c r="C490" s="159"/>
      <c r="D490" s="127"/>
      <c r="E490" s="132"/>
      <c r="F490" s="127"/>
      <c r="G490" s="127"/>
    </row>
    <row r="491" spans="1:7" x14ac:dyDescent="0.2">
      <c r="A491" s="159"/>
      <c r="B491" s="159"/>
      <c r="C491" s="159"/>
      <c r="D491" s="127"/>
      <c r="E491" s="132"/>
      <c r="F491" s="127"/>
      <c r="G491" s="127"/>
    </row>
    <row r="492" spans="1:7" x14ac:dyDescent="0.2">
      <c r="A492" s="159"/>
      <c r="B492" s="159"/>
      <c r="C492" s="159"/>
      <c r="D492" s="127"/>
      <c r="E492" s="132"/>
      <c r="F492" s="127"/>
      <c r="G492" s="127"/>
    </row>
    <row r="493" spans="1:7" x14ac:dyDescent="0.2">
      <c r="A493" s="159"/>
      <c r="B493" s="159"/>
      <c r="C493" s="159"/>
      <c r="D493" s="127"/>
      <c r="E493" s="132"/>
      <c r="F493" s="127"/>
      <c r="G493" s="127"/>
    </row>
    <row r="494" spans="1:7" x14ac:dyDescent="0.2">
      <c r="A494" s="159"/>
      <c r="B494" s="159"/>
      <c r="C494" s="159"/>
      <c r="D494" s="127"/>
      <c r="E494" s="132"/>
      <c r="F494" s="127"/>
      <c r="G494" s="127"/>
    </row>
    <row r="495" spans="1:7" x14ac:dyDescent="0.2">
      <c r="A495" s="159"/>
      <c r="B495" s="159"/>
      <c r="C495" s="159"/>
      <c r="D495" s="127"/>
      <c r="E495" s="132"/>
      <c r="F495" s="127"/>
      <c r="G495" s="127"/>
    </row>
    <row r="496" spans="1:7" x14ac:dyDescent="0.2">
      <c r="A496" s="159"/>
      <c r="B496" s="159"/>
      <c r="C496" s="159"/>
      <c r="D496" s="127"/>
      <c r="E496" s="132"/>
      <c r="F496" s="127"/>
      <c r="G496" s="127"/>
    </row>
    <row r="497" spans="1:7" x14ac:dyDescent="0.2">
      <c r="A497" s="159"/>
      <c r="B497" s="159"/>
      <c r="C497" s="159"/>
      <c r="D497" s="127"/>
      <c r="E497" s="132"/>
      <c r="F497" s="127"/>
      <c r="G497" s="127"/>
    </row>
    <row r="498" spans="1:7" x14ac:dyDescent="0.2">
      <c r="A498" s="159"/>
      <c r="B498" s="159"/>
      <c r="C498" s="159"/>
      <c r="D498" s="127"/>
      <c r="E498" s="132"/>
      <c r="F498" s="127"/>
      <c r="G498" s="127"/>
    </row>
    <row r="499" spans="1:7" x14ac:dyDescent="0.2">
      <c r="A499" s="159"/>
      <c r="B499" s="159"/>
      <c r="C499" s="159"/>
      <c r="D499" s="127"/>
      <c r="E499" s="132"/>
      <c r="F499" s="127"/>
      <c r="G499" s="127"/>
    </row>
  </sheetData>
  <mergeCells count="158">
    <mergeCell ref="A1:G1"/>
    <mergeCell ref="A3:B3"/>
    <mergeCell ref="A4:B4"/>
    <mergeCell ref="E4:G4"/>
    <mergeCell ref="C9:D9"/>
    <mergeCell ref="C11:D11"/>
    <mergeCell ref="C26:D26"/>
    <mergeCell ref="C27:D27"/>
    <mergeCell ref="C28:D28"/>
    <mergeCell ref="C29:D29"/>
    <mergeCell ref="C30:D30"/>
    <mergeCell ref="C31:D31"/>
    <mergeCell ref="C15:D15"/>
    <mergeCell ref="C17:D17"/>
    <mergeCell ref="C21:D21"/>
    <mergeCell ref="C22:D22"/>
    <mergeCell ref="C23:D23"/>
    <mergeCell ref="C25:D25"/>
    <mergeCell ref="C39:D39"/>
    <mergeCell ref="C40:D40"/>
    <mergeCell ref="C41:D41"/>
    <mergeCell ref="C42:D42"/>
    <mergeCell ref="C43:D43"/>
    <mergeCell ref="C44:D44"/>
    <mergeCell ref="C32:D32"/>
    <mergeCell ref="C33:D33"/>
    <mergeCell ref="C34:D34"/>
    <mergeCell ref="C36:D36"/>
    <mergeCell ref="C37:D37"/>
    <mergeCell ref="C38:D38"/>
    <mergeCell ref="C52:D52"/>
    <mergeCell ref="C53:D53"/>
    <mergeCell ref="C54:D54"/>
    <mergeCell ref="C58:D58"/>
    <mergeCell ref="C59:D59"/>
    <mergeCell ref="C60:D60"/>
    <mergeCell ref="C61:D61"/>
    <mergeCell ref="C63:D63"/>
    <mergeCell ref="C45:D45"/>
    <mergeCell ref="C47:D47"/>
    <mergeCell ref="C48:D48"/>
    <mergeCell ref="C49:D49"/>
    <mergeCell ref="C50:D50"/>
    <mergeCell ref="C51:D51"/>
    <mergeCell ref="C71:D71"/>
    <mergeCell ref="C72:D72"/>
    <mergeCell ref="C74:D74"/>
    <mergeCell ref="C75:D75"/>
    <mergeCell ref="C76:D76"/>
    <mergeCell ref="C77:D77"/>
    <mergeCell ref="C64:D64"/>
    <mergeCell ref="C65:D65"/>
    <mergeCell ref="C66:D66"/>
    <mergeCell ref="C67:D67"/>
    <mergeCell ref="C69:D69"/>
    <mergeCell ref="C70:D70"/>
    <mergeCell ref="C85:D85"/>
    <mergeCell ref="C86:D86"/>
    <mergeCell ref="C87:D87"/>
    <mergeCell ref="C88:D88"/>
    <mergeCell ref="C89:D89"/>
    <mergeCell ref="C90:D90"/>
    <mergeCell ref="C78:D78"/>
    <mergeCell ref="C79:D79"/>
    <mergeCell ref="C80:D80"/>
    <mergeCell ref="C81:D81"/>
    <mergeCell ref="C82:D82"/>
    <mergeCell ref="C84:D84"/>
    <mergeCell ref="C103:D103"/>
    <mergeCell ref="C104:D104"/>
    <mergeCell ref="C108:D108"/>
    <mergeCell ref="C109:D109"/>
    <mergeCell ref="C91:D91"/>
    <mergeCell ref="C92:D92"/>
    <mergeCell ref="C93:D93"/>
    <mergeCell ref="C95:D95"/>
    <mergeCell ref="C99:D99"/>
    <mergeCell ref="C122:D122"/>
    <mergeCell ref="C124:D124"/>
    <mergeCell ref="C125:D125"/>
    <mergeCell ref="C127:D127"/>
    <mergeCell ref="C128:D128"/>
    <mergeCell ref="C129:D129"/>
    <mergeCell ref="C113:D113"/>
    <mergeCell ref="C114:D114"/>
    <mergeCell ref="C115:D115"/>
    <mergeCell ref="C116:D116"/>
    <mergeCell ref="C117:D117"/>
    <mergeCell ref="C118:D118"/>
    <mergeCell ref="C120:D120"/>
    <mergeCell ref="C121:D121"/>
    <mergeCell ref="C138:D138"/>
    <mergeCell ref="C139:D139"/>
    <mergeCell ref="C140:D140"/>
    <mergeCell ref="C142:D142"/>
    <mergeCell ref="C143:D143"/>
    <mergeCell ref="C144:D144"/>
    <mergeCell ref="C131:D131"/>
    <mergeCell ref="C132:D132"/>
    <mergeCell ref="C133:D133"/>
    <mergeCell ref="C134:D134"/>
    <mergeCell ref="C135:D135"/>
    <mergeCell ref="C137:D137"/>
    <mergeCell ref="C154:D154"/>
    <mergeCell ref="C155:D155"/>
    <mergeCell ref="C156:D156"/>
    <mergeCell ref="C157:D157"/>
    <mergeCell ref="C159:D159"/>
    <mergeCell ref="C160:D160"/>
    <mergeCell ref="C145:D145"/>
    <mergeCell ref="C147:D147"/>
    <mergeCell ref="C149:D149"/>
    <mergeCell ref="C150:D150"/>
    <mergeCell ref="C151:D151"/>
    <mergeCell ref="C152:D152"/>
    <mergeCell ref="C171:D171"/>
    <mergeCell ref="C173:D173"/>
    <mergeCell ref="C175:D175"/>
    <mergeCell ref="C177:D177"/>
    <mergeCell ref="C179:D179"/>
    <mergeCell ref="C181:D181"/>
    <mergeCell ref="C161:D161"/>
    <mergeCell ref="C162:D162"/>
    <mergeCell ref="C164:D164"/>
    <mergeCell ref="C165:D165"/>
    <mergeCell ref="C167:D167"/>
    <mergeCell ref="C169:D169"/>
    <mergeCell ref="C195:D195"/>
    <mergeCell ref="C199:D199"/>
    <mergeCell ref="C203:D203"/>
    <mergeCell ref="C183:D183"/>
    <mergeCell ref="C185:D185"/>
    <mergeCell ref="C187:D187"/>
    <mergeCell ref="C189:D189"/>
    <mergeCell ref="C191:D191"/>
    <mergeCell ref="C193:D193"/>
    <mergeCell ref="C224:D224"/>
    <mergeCell ref="C226:D226"/>
    <mergeCell ref="C231:D231"/>
    <mergeCell ref="C233:D233"/>
    <mergeCell ref="C235:D235"/>
    <mergeCell ref="C208:D208"/>
    <mergeCell ref="C210:D210"/>
    <mergeCell ref="C212:D212"/>
    <mergeCell ref="C214:D214"/>
    <mergeCell ref="C216:D216"/>
    <mergeCell ref="C218:D218"/>
    <mergeCell ref="C220:D220"/>
    <mergeCell ref="C222:D222"/>
    <mergeCell ref="C268:D268"/>
    <mergeCell ref="C273:D273"/>
    <mergeCell ref="C275:D275"/>
    <mergeCell ref="C253:D253"/>
    <mergeCell ref="C258:D258"/>
    <mergeCell ref="C260:D260"/>
    <mergeCell ref="C262:D262"/>
    <mergeCell ref="C264:D264"/>
    <mergeCell ref="C266:D266"/>
  </mergeCells>
  <printOptions gridLinesSet="0"/>
  <pageMargins left="0.59055118110236227" right="0.39370078740157483" top="0.19685039370078741" bottom="0.19685039370078741" header="0" footer="0.19685039370078741"/>
  <pageSetup paperSize="9" scale="79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35</vt:i4>
      </vt:variant>
    </vt:vector>
  </HeadingPairs>
  <TitlesOfParts>
    <vt:vector size="39" baseType="lpstr">
      <vt:lpstr>Krycí list</vt:lpstr>
      <vt:lpstr>VN+ON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'VN+ON'!Názvy_tisku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Cierna</cp:lastModifiedBy>
  <dcterms:created xsi:type="dcterms:W3CDTF">2015-05-06T07:16:48Z</dcterms:created>
  <dcterms:modified xsi:type="dcterms:W3CDTF">2015-05-18T07:34:22Z</dcterms:modified>
</cp:coreProperties>
</file>